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 tabRatio="867" firstSheet="1" activeTab="5"/>
  </bookViews>
  <sheets>
    <sheet name="Građevinski - objekat" sheetId="1" r:id="rId1"/>
    <sheet name="Građevinski- Vanjsko uređenje" sheetId="5" r:id="rId2"/>
    <sheet name="Vatrodojava i slaba struja" sheetId="4" r:id="rId3"/>
    <sheet name="Strojarske instalacije" sheetId="2" r:id="rId4"/>
    <sheet name="Vodovod i kanalizacija" sheetId="3" r:id="rId5"/>
    <sheet name="REKAPITULACIJA" sheetId="9" r:id="rId6"/>
  </sheets>
  <calcPr calcId="144525"/>
</workbook>
</file>

<file path=xl/sharedStrings.xml><?xml version="1.0" encoding="utf-8"?>
<sst xmlns="http://schemas.openxmlformats.org/spreadsheetml/2006/main" count="1201">
  <si>
    <t>J.M.</t>
  </si>
  <si>
    <t>KOL.</t>
  </si>
  <si>
    <t>J.C.</t>
  </si>
  <si>
    <t>UKUPNO</t>
  </si>
  <si>
    <t>I. ZIDARSKI RADOVI</t>
  </si>
  <si>
    <t>1. Dobava materijala, montaža i demontaža cijevne skele od čeličnih cijevi za radove na pročeljima objekta. Montirana skela mora biti u skledu s pravilima zaštie na radu.</t>
  </si>
  <si>
    <t>Podnice od daske d=5cm. Zaštitna ogradavisine 100 cm u odnosu na pod skele.</t>
  </si>
  <si>
    <t>Skela se montira do visine 100 cm iznad krovnog vijenca.</t>
  </si>
  <si>
    <t>Obračun po m2 postavljene skele.</t>
  </si>
  <si>
    <t>a) cijevna skela uz pročelje objekta</t>
  </si>
  <si>
    <t>m2</t>
  </si>
  <si>
    <t>2. Izrada cementnog namaza kao podloge za izolacijske slojeve</t>
  </si>
  <si>
    <t xml:space="preserve">Cementni namaz debljine do 0,5 cm, kao podloga za hidroizolaciju. </t>
  </si>
  <si>
    <t>Obračun po m2 izvedenog sloja</t>
  </si>
  <si>
    <t>a) u slojevima poda na tlu - podloga za hidroizolaciju</t>
  </si>
  <si>
    <t>UKUPNO ZIDARSKI RADOVI</t>
  </si>
  <si>
    <t>II. LIMARSKI RADOVI</t>
  </si>
  <si>
    <t>Limarski radovi obuhvaćaju izradu i postavu horizontalnih i vertikalnih odvodnih</t>
  </si>
  <si>
    <t>žljebova, rigalica, te raznih opšava građ. elemenata.</t>
  </si>
  <si>
    <t>Materijal za izradu limarskih radova je pocinčani čelični lim ili AL lim što je</t>
  </si>
  <si>
    <t>naznačeno u opisima stavki.</t>
  </si>
  <si>
    <t>Radovi moraju biti izvedeni prema važećim propisima, normativima i pravilima</t>
  </si>
  <si>
    <t>struke.</t>
  </si>
  <si>
    <t>Elementi limarije profiliraju se i formatiraju na limarskim strojevima u radionici.</t>
  </si>
  <si>
    <t>Pri profiliranju limarskih elemenata bridovi savijenih limova ne smiju biti oštri,</t>
  </si>
  <si>
    <t>nego pravilno zaobljeni.</t>
  </si>
  <si>
    <t>Profilirani i formatizirani elementi mogu se u radionici spajati u sekcije čija je</t>
  </si>
  <si>
    <t>dužina pogodna za transport, a ne otežava montažu na objektu.</t>
  </si>
  <si>
    <t>Elementi i sekcije međusobno se spajaju limarskim vezama (jednostruki i</t>
  </si>
  <si>
    <t>dvostruki, ležeći i stojeći prijevoji), lemljenjem i zakivanjem.</t>
  </si>
  <si>
    <t>Lemljenje se izvodi odgovarajućom atestiranom slitinom.</t>
  </si>
  <si>
    <t>Površine koje se leme moraju biti očišćene odgovarajućom tekućinom za</t>
  </si>
  <si>
    <t>lemljenje.</t>
  </si>
  <si>
    <t>Spajanje elemenata u sekcije vrši se preklopom elemenata od cca 2 cm i</t>
  </si>
  <si>
    <t>obostranim lemljenjem.</t>
  </si>
  <si>
    <t>Veza limarskih elemenata sa objektom mora biti takva da omogućava rad</t>
  </si>
  <si>
    <t>limene konstrukcije pri temperaturnim promjenama.</t>
  </si>
  <si>
    <t>Elementi se u betonsku podlogu učvršćuju mesinganim vijcima u PVC tiplu.</t>
  </si>
  <si>
    <t>Rupa u elementu kroz koju se zavidava vijak mora biti takvog oblika i dimenzije</t>
  </si>
  <si>
    <t>da omogućava slobodno pomicanje elementa u kritičnom smjeru.</t>
  </si>
  <si>
    <t>Nakon učvršćenja vijka na mjestu spoja lemi se zaštitna kapica koja mora biti</t>
  </si>
  <si>
    <t>oblikovana tako da omogućava pomicanje elementa u kritičnom smjeru.</t>
  </si>
  <si>
    <t>Vijci se postavljaju na razmaku od 100 cm maksimalno.</t>
  </si>
  <si>
    <t>Na mjestima gdje je to moguće pričvršćenje za podlogu vrši se sponama od</t>
  </si>
  <si>
    <t>čeličnog lima.</t>
  </si>
  <si>
    <t>Elementi duži od 20 m moraju se dilatirati kako bi se izbjegle deformacije i</t>
  </si>
  <si>
    <t>oštećenja usljed rada konstrukcije pri temperaturnim promjenama.</t>
  </si>
  <si>
    <t>Kako lim ne smije ležati neposredno na betonu ili žbuci, ispod lima se polaže</t>
  </si>
  <si>
    <t>traka krovne ljepenke. Širina traka mora odgovarati širini lima.</t>
  </si>
  <si>
    <t>Izvoditelj radova je obvezan da na osnovu detalja u projektu izradi konkretne</t>
  </si>
  <si>
    <t>radioničke detalje koje će moći primjeniti pošto ih odobri projektant.</t>
  </si>
  <si>
    <t>Prije izrade elemenata izvoditelj mora provjeriti mjere na gradilištu.</t>
  </si>
  <si>
    <t>Nakon izvedbe limarije izvoditelj je u obvezi da u nazočnosti nadzornog</t>
  </si>
  <si>
    <t>inženjera izvrši ispitivanje vodonepropusnosti postavljene limarije.</t>
  </si>
  <si>
    <t>Ispitivanje se vrši blagim vodenim mlazom.</t>
  </si>
  <si>
    <t>Limarija ne smije propuštati vodu, otjecanje mora biti kontinuirano, bez</t>
  </si>
  <si>
    <t>zadržavanja vode u pojedinim elementima.</t>
  </si>
  <si>
    <t>Jedinična cijena obuhvaća: radioničke nacrte i provjeru mjera na objektu,</t>
  </si>
  <si>
    <t>nabavu materijala (limovi, spojna sredstva, sredstva za brtvljenje, podložna</t>
  </si>
  <si>
    <t>krovna ljepenka, izradu elemenata u radionici, transport, skladištenje i</t>
  </si>
  <si>
    <t>manipulaciju elementima na gradilištu, ugradbu elemenata na objektu, provjeru</t>
  </si>
  <si>
    <t>ispravnosti izvedenih radova, otklanjanje eventualnih nedostataka, te uklanjanje</t>
  </si>
  <si>
    <t>otpadaka i viška materijala sa gradilišta.</t>
  </si>
  <si>
    <t>1. Izrada vanjskih prozorskih klupčica od pocinčanog lima u boji fasadne obloge.</t>
  </si>
  <si>
    <t>Klupčice izraditi od pocinčanog čeličnog d=0,8 mm, razvijene širine 35 cm.</t>
  </si>
  <si>
    <t>Lim je u boji fasadne obloge za svaku konkretnu poziciju.</t>
  </si>
  <si>
    <t xml:space="preserve">Lim završava okapnicom odmaknutom od gotove fasade 3 cm. </t>
  </si>
  <si>
    <t>U stavku uključiti potkonstrukciju klupčice (kuke) od pocinčanog čelika.</t>
  </si>
  <si>
    <t>Obračun po m1 izvedene klupčice</t>
  </si>
  <si>
    <t>m1</t>
  </si>
  <si>
    <t>UKUPNO LIMARSKI RADOVI</t>
  </si>
  <si>
    <t>III. IZOLATERSKI RADOVI</t>
  </si>
  <si>
    <t>1. Izrada termoizolacijskih slojeva poda na tlu</t>
  </si>
  <si>
    <t>Pod oznake P1, P3 i P4</t>
  </si>
  <si>
    <t>Sastav slojeva:</t>
  </si>
  <si>
    <t>*PE folije debljine 0,15 mm</t>
  </si>
  <si>
    <t>* ekstrudiranog polistirena d=6 cm (kao STYRODUR 3035)</t>
  </si>
  <si>
    <t>* zvučno-izolacijska membrana "ETHAFOAM 22-E" d=0,50 cm</t>
  </si>
  <si>
    <t>Preklopi folije, min. 10cm ili po uputama proizvođača.</t>
  </si>
  <si>
    <t>Obračun po m2 komplet izvedenih slojeva.</t>
  </si>
  <si>
    <t>UKUPNO IZOLATERSKI RADOVI</t>
  </si>
  <si>
    <t>IV. GIPSKARTONSKI RADOVI</t>
  </si>
  <si>
    <t>1. Dobava materijala te izrada dodatne obloge od gipskartonskih ploča s termoizloacijskim slojem zidova na armiranobetonskom zidu.</t>
  </si>
  <si>
    <t>Obloga gipskartonskim pločama, dvostrana jednostruka, na podkonstrukciji od pocinčanih čeličnih CW profila debljine 5cm postavljenih (sidrenim u pod, strop, bočne zidove te postojeći pregradni zid) na osnom razmaku od 60 cm.</t>
  </si>
  <si>
    <t>Ispuna međuprostora između profila pločama kamene vune debljine ovisno o kriterijima zvučne i toplinske izolacije za pregradu.</t>
  </si>
  <si>
    <t>stavka uključuje zapunjavanje spojeva GK ploča (sljubnica), rupa s vijcima odgovarajućom masom za fugiranje.</t>
  </si>
  <si>
    <t>Obračun po m2 komplet izvedene pregrade prema specifikaciji materijala.</t>
  </si>
  <si>
    <t>a) zid oznake Z12 i Z12`</t>
  </si>
  <si>
    <t>sastav:</t>
  </si>
  <si>
    <t>* standardne gipskartonske ploče u jedan sloja - d=1,25cm</t>
  </si>
  <si>
    <t>* potkonstrukcija od pocinčanih čeličnih profila CW 50/06 profila, s ispunom između profila mineralnom ili kamenom vunom d=5cm</t>
  </si>
  <si>
    <t>* zračni prostor instalacijskog okna</t>
  </si>
  <si>
    <t>* armiranobetonski nosivi zid</t>
  </si>
  <si>
    <t>2. Dobava materijala i izrada spuštenog stropa od gipskartonskih ploča na visečoj podkonstrukciji.</t>
  </si>
  <si>
    <t>Stavka uključuje podkonstrukciju od pocinčanih čeličnih profila (CD profil 60x27x0,6) postavljenih na osnom razmaku od 60 cm.</t>
  </si>
  <si>
    <t>Stavka uključuje i zapunjavanje spojeva ploča (sljubnica), rupa s vijcima odgovarajućom masom za fugiranje.</t>
  </si>
  <si>
    <t>Obračun po m2 izvedenog spuštenog stropa.</t>
  </si>
  <si>
    <t>UKUPNO GIPSKARTONSKI RADOVI</t>
  </si>
  <si>
    <t>IV. KAMENOREZAČKI RADOVI</t>
  </si>
  <si>
    <t>Kamenorezački radovi obuhvaćaju izradu podnih i zidnih kamenih obloga, izradu kamenih obloga ostalih arhitektonskih elemenata, izradu i postavu pragova, klupčica i poklopnica, te izradu i postavu kamenih masiva.</t>
  </si>
  <si>
    <t>Kvalitet i svojstva kamena, oblik i mjere ploča, kvalitet obrade površina, kriteriji kvalifikacije kamena, uvjeti skladištenja, pakovanja i transporta moraju odgovarati standardu HRN B.B3.200.</t>
  </si>
  <si>
    <t>Ako je vrsta kamena projektom samo načelno određena (osnovna vrsta i okvirni tip boje) izvoditelj uz ponuđeni konkretni kamen mora priložiti atest sa podacima o čvrstoći na pritisak i savijanje, prostornoj masi, upijanju vode, poroznosti i otpornosti na habanje.</t>
  </si>
  <si>
    <t>Podloga na koju se postavlja kamen mora biti tehnički ispravna i mora odgovarati mjerama iz projekta.</t>
  </si>
  <si>
    <t>Izvoditelj kamenorezačkih radova je obvezan pravovremeno izvršiti kontrolu podloga i da na gradilištu provjeri dimenzije bitne za preciznu izvedbu kamenorezačkih radova.</t>
  </si>
  <si>
    <t>Način postavljanja kamena mora biti u skladu sa pravilima struke i važećim propisima i standardima, te u skladu sa odednicama iz projekta.</t>
  </si>
  <si>
    <t>Izvoditelj je u obvezi izraditi bitne detalje ugradbe.</t>
  </si>
  <si>
    <t>Broj detalja određuje i detalje ovjerava projektant.</t>
  </si>
  <si>
    <t>Materijali za ugradbu kamena (mortovi, ljepila i metalne spone) moraju odgovarati važećim propisima i standardima.</t>
  </si>
  <si>
    <t>Spoj kamenih elemenata sa ostalim elementima gdje je to nužno brtvi se trajno-elastičnim kitom u odgovarajućom tonu.</t>
  </si>
  <si>
    <t>Jedinična cijena obuhvaća provjeru dimenzija na objektu (gradilištu), izradu bitnih detalja ugradbe, nabavu ili izradu kamenih elemenata, transport, skladištenje i manipulaciju elementima na gradilištu, radne skele, ugradbu kamena i materijal potreban za ugradbu, brtvljenje spojeva s drugim elementima trajno-elastičnim kitom, otklanjanje nedostataka i čišćenje otpadaka nastalih pri izvođenju kamenorezačkih radova.</t>
  </si>
  <si>
    <t>1. Izrada i postava kamenih pragova pod vrata i ostakljene stijene.</t>
  </si>
  <si>
    <t>Pragove izraditi od poliranih ploča svijetlog kamena po izboru projektanta.</t>
  </si>
  <si>
    <t>Postava u cementnom mortu debljine cca 2 cm.</t>
  </si>
  <si>
    <t>Obračun po m1 postavljenog praga prema presjeku.</t>
  </si>
  <si>
    <t>a) veličine 10 x 3 cm</t>
  </si>
  <si>
    <t>2. Izrada i postava unutarnjih  prozorskih kamenih klupčica.</t>
  </si>
  <si>
    <t>Klupčice izraditi od poliranih ploča svijetlog kamena po izboru projektanta.</t>
  </si>
  <si>
    <t>Obračun po komadu prema veličini klupčice.</t>
  </si>
  <si>
    <t>a) vel. 260 x 13 x 3 cm</t>
  </si>
  <si>
    <t>kom</t>
  </si>
  <si>
    <t>b) vel. 276 x 13 x 3 cm</t>
  </si>
  <si>
    <t>3. Dobava i postava kamenih ploča svijetlog kamena po izboru projektanta kao završne obrade terasa i trijema. Debljina kamenih ploča je 3 cm.</t>
  </si>
  <si>
    <t>Oblaganje podova izvest će se pločama pravokutnog oblika, klase "A".</t>
  </si>
  <si>
    <t>Vrsta kamena, dimenzija i obrada u dogovoru s projektantom.</t>
  </si>
  <si>
    <t>Betonska podloga na koju se polažu ploče mora biti očišćena i oprana, mora biti izvedena kvalitetno i sa zadovoljavajućom točnošću mjera.</t>
  </si>
  <si>
    <t>Svi tehnički uvjeti za polaganje poda moraju odgovarati standardu HRN U.F7.010.</t>
  </si>
  <si>
    <t>Ploče se polažu u građevinskom ljepilu.</t>
  </si>
  <si>
    <t>Fuge su nenaglašene, redovi ploča moraju biti pravi, ploče međusobno dobro zbijene, a površina opločenja mora biti potpuno ravna, bez odstupanja od zadane plohe.</t>
  </si>
  <si>
    <t>Po završetku oblaganja spojnice između ploča se zalijevaju tekućim mortom.</t>
  </si>
  <si>
    <t>Višak morta se navrijeme odstranjuje, a ploče čiste od ostataka morta.</t>
  </si>
  <si>
    <t>Potom se pod privremeno zaštićuje gipsanim mortom debljine minimalno 5 mm.</t>
  </si>
  <si>
    <t>Po završetku svih radova mort se vlaži i odstranjuje sa poda, a pod se nakon sušenja lašti sredstvom za laštenje kamenih podova..</t>
  </si>
  <si>
    <t>Obračun po m2 obložene površine.</t>
  </si>
  <si>
    <t>UKUPNO KAMENOREZAČKI RADOVI</t>
  </si>
  <si>
    <t>V. KERAMIČARSKI RADOVI</t>
  </si>
  <si>
    <t>Radovi se moraju izvesti stručno i kvalitetno u skladu sa važećim propisima i normativima.</t>
  </si>
  <si>
    <t>Sav materijal mora biti u skladu sa važećim normativima, uz poštivanje uputa proizvodača.</t>
  </si>
  <si>
    <t>Oblaganje keramičkim pločicama vršiti nakon što su završeni radovi žbukanja, postavljeni dovratnici i nakon što se ispita montirana instalacija.</t>
  </si>
  <si>
    <t>Keramičke pločice u pogledu fizičko - kemijskih svojstva moraju biti u skladu sa HRN B.D1.305 i HRN B.D1.334.</t>
  </si>
  <si>
    <t>Oblik pločica, veličinu  i površinski izgled određuje projektant.</t>
  </si>
  <si>
    <t>Obložena površina ne smije odstupati od zadane plohe, sljubnice moraju biti ravne i ujednačene širine.</t>
  </si>
  <si>
    <t>Prodori moraju biti obrubljeni precizno isječenim pločicama.</t>
  </si>
  <si>
    <t>Jedinična cijena obuhvaća materijal, transport materijala na gradilište, skladištenje do postave, postavu, otklanjanje nedostataka i čišcenje otpadaka nastalih pri izvedbi.</t>
  </si>
  <si>
    <t>1. Oblaganje zidova keramičkim pločicama.</t>
  </si>
  <si>
    <t>Podloga mora biti bez oštećenja, čvrsta i očišćena od masnoća i prašine.</t>
  </si>
  <si>
    <t>Postava u vodootpornom građevinskom ljepilu bez naglašenih sljubnica (bez „fuga“).</t>
  </si>
  <si>
    <t>Pločice klase A , debljine 1,0 cm, prema izboru projektanta.</t>
  </si>
  <si>
    <t>Obračun po m2 postavljenih zidnih keramičkih pločica.</t>
  </si>
  <si>
    <t>2. Opločenje podova unutarnjih prostora keramičkim pločicama .</t>
  </si>
  <si>
    <t>Pločice klase A , debljine 1,0 cm, prema izboru projektanta, atestirane na protukliznost.</t>
  </si>
  <si>
    <t>Obračun po m2 postavljenih podnih keramičkih pločica, za sokl po m1.</t>
  </si>
  <si>
    <t>a) opločenje podova keramičkim pločicama</t>
  </si>
  <si>
    <t>b) sokl od keramičkih pločica istog uzorka kao i obloga poda, visine 10 cm</t>
  </si>
  <si>
    <t>3. Oblaganje zidova ogledalom.</t>
  </si>
  <si>
    <t>Ogledalo se ljepi za zid silikonom na cijelu stražnju površinu, te se sidri u lajsnu od inoxa koja je vezana za keramičke pločice u donjoj liniji.</t>
  </si>
  <si>
    <t>Obračun po m2 postavljenog ogledala.</t>
  </si>
  <si>
    <t>UKUPNO KERAMIČARSKI RADOVI</t>
  </si>
  <si>
    <t>VI. PARKETARSKI RADOVI</t>
  </si>
  <si>
    <t>Parketarski radovi podrazumjevaju postavljanje, brušenje i lakiranje parketa, te postavu i lakiranje drvenog sokla.</t>
  </si>
  <si>
    <t>Materijal od kojeg se izrađuje parket, uvjeti izrade i isporuke moraju odgovarati standardu za vrstu parketa koji se ugrađuje.</t>
  </si>
  <si>
    <t>Stanje u prostorijama u kojima se parket postavlja, podloge na koje se parket postavlja, materijali koji se upotrebljavaju pri postavljanju i način na koji se parket postavlja, moraju odgovarati prema HRN U.F2.016.</t>
  </si>
  <si>
    <t>Prije postave parketa podloga mora biti potpuno ravna, očišcena i suha.</t>
  </si>
  <si>
    <t>Hrastove dužice polagati u smjeru prema odabiru projektanta.</t>
  </si>
  <si>
    <t>Brušenje parketa vršiti strojno, s tim da izbrušena površina mora biti potpuno ravna, glatka i svi rubovi dužica u jednoj ravnini.</t>
  </si>
  <si>
    <t>Jedinična cijena obuhvaća provjeru mjera na objektu, nabavu obloge i ostalog potrebnog materijala, transport, manipulaciju i skladištenje na gradilištu, izvedbu, otklanjanje nedostataka i čišcenje otpadaka nastalih pri izvođenju.</t>
  </si>
  <si>
    <t>1 . Nabava i postava parketa.</t>
  </si>
  <si>
    <t>Pod oznake P4</t>
  </si>
  <si>
    <t>Parket od masivnih hrastovih daščica ekstra klase prema HRN D.D5.020.</t>
  </si>
  <si>
    <t>Dimenzije daščica 40x7x2,2 cm.</t>
  </si>
  <si>
    <t>Parket se postavlja u vodootpornom građevinskom ljepilu preko mase za izravnanje na podlogu od armiranog mikrobetona.</t>
  </si>
  <si>
    <t>Podloga mora biti kompaktna, čvrsta, čista, ravna i suha.</t>
  </si>
  <si>
    <t>Ljepilo se nanosi po cijeloj površini podloge.</t>
  </si>
  <si>
    <t>Parket se pritišće uz ljepilo i međusobno zbija tako da pera potpuno uđu u žlijebove.</t>
  </si>
  <si>
    <t>Uz zidove se ostavlja dilatacijska razdjelnica širine 1 cm.</t>
  </si>
  <si>
    <t>Stavka uključuje i strojno brušenje postavljenog parketa do potpune glatkoće.</t>
  </si>
  <si>
    <t>Posljednje brušenje izvesti papirom za glačanje minimalne finoće 120.</t>
  </si>
  <si>
    <t>Neposredno nakon brušenja parketa i otprašivanja površine vrši se lakiranje parketa.</t>
  </si>
  <si>
    <t>Lakira se poliuretanskim dvokomponentnim sjajnim lakom u tri sloja, u tonu po izboru projektanta.</t>
  </si>
  <si>
    <t>Obračun po m2 izvedene obloge.</t>
  </si>
  <si>
    <t>2. Dobava i polaganje podnožja - tipske profilirane kutne hrastove letvice cisine cca 8 cm.</t>
  </si>
  <si>
    <t>Kutna letvica se čavla za parket.</t>
  </si>
  <si>
    <t>Vidljiva površina letvice je fino brušena</t>
  </si>
  <si>
    <t>Kutna letvica se lakira u tonu kao i  parket.</t>
  </si>
  <si>
    <t>Obračun po m1</t>
  </si>
  <si>
    <t>UKUPNO PARKETARSKI RADOVI</t>
  </si>
  <si>
    <t>VII. PODNE OBLOGE</t>
  </si>
  <si>
    <t>Jedinična cijena obuhvaća materijal, transport materijala na gradilište, skladištenje do postave, postavu, otklanjanje nedostataka i čišćenje otpadaka nastalih pri izvedbi.</t>
  </si>
  <si>
    <t>1. Dobava i ugradnja samonivelirajućeg epoksidnog poda kao ITEPOKS 20S.</t>
  </si>
  <si>
    <t>Prije ugradnje impregnacije potrebno je temeljno brušenje podloge (estrih) uz istovremeno odsisavanje prašine. Podloga mora biti bez oštećenja, čvrsta i očišćena od masnoća i prašine.</t>
  </si>
  <si>
    <t>* ugradnja ITEPOKS 50 impregnacija (dvokomponentni sustav na osnovi epoksida)</t>
  </si>
  <si>
    <t>* izrada obloge ITEPOKS 20s us posipanje dekorativnim listićima, dekorativni listići po izboru projektanta.</t>
  </si>
  <si>
    <t>* Završno lakiranje transparentnim dvokomponentnim lakom.</t>
  </si>
  <si>
    <t>boja prema izboru projektanta.</t>
  </si>
  <si>
    <t>Obračun po m2 poda</t>
  </si>
  <si>
    <t>UKUPNO PODNE OBLOGE</t>
  </si>
  <si>
    <t>VIII. BOJADISARSKI I FASADERSKI RADOVI</t>
  </si>
  <si>
    <r>
      <rPr>
        <b/>
        <u/>
        <sz val="11"/>
        <color theme="1"/>
        <rFont val="Calibri"/>
        <charset val="238"/>
        <scheme val="minor"/>
      </rPr>
      <t>Bojadisarski radovi</t>
    </r>
    <r>
      <rPr>
        <sz val="11"/>
        <color theme="1"/>
        <rFont val="Calibri"/>
        <charset val="238"/>
        <scheme val="minor"/>
      </rPr>
      <t xml:space="preserve"> podrazumjevaju bojanje unutrašnjih zidova i stropova, bojanje stolarije i bravarije.</t>
    </r>
  </si>
  <si>
    <t>Radovi se moraju izvesti u skladu sa važećim propisima i standardima.</t>
  </si>
  <si>
    <t>Upotrebljeni materijal mora odgovarati važećim standardima, te je potrebno poštovati upute proizvođača istog.</t>
  </si>
  <si>
    <t>U odabranim sistemima zaštite materijali po svojim tehničkim karakteristikama moraju biti takvi da je svaki nanešeni sloj dobra podloga za naredni sloj.</t>
  </si>
  <si>
    <t>Iz tog razloga za jedan sistem treba upotrijebiti proizvode jednog proizvođača.</t>
  </si>
  <si>
    <t>U opisima su dane kemijsko-fizikalne baze na osnovu kojih je materijal izrađen.</t>
  </si>
  <si>
    <t>Mogu se birati materijali bilo kojeg proizvođača ako imaju kemijsko-fizikalnu bazu identičnu onoj iz opisa.</t>
  </si>
  <si>
    <t>Komercijalni naziv jednog iz palete mogućih proizvoda dat je u opisu stavke samo radi lakšeg snalaženja pri nabavi materijala.</t>
  </si>
  <si>
    <t>Kod uporabe otrovnih i zapaljivih materijala obvezna je primjena propisanih zaštitnih mjera.</t>
  </si>
  <si>
    <t>Za svaki upotrebljeni materijal moraju biti poznate požarno preventivne karakteristike prema standardima HRN Z.CO.003, 005, 007, 010, 012 i HRN. Z.BO.001, te temperaturni razred i eksploziona grupa.</t>
  </si>
  <si>
    <t>Izvoditelj je u obvezi poštivati izbor boja određen od projektanta.</t>
  </si>
  <si>
    <t>Prije izrade završnog sloja na gradilištu se izrađuje probni uzorak.</t>
  </si>
  <si>
    <t>Projektant je obvezan provjeriti uzorak, te nakon pisane suglasnosti projektanta može se započeti sa nanošenjem završnog sloja boje.</t>
  </si>
  <si>
    <t>Pri izvođenju maksimalno zaštiti površine koje se ne bojaju u neposrednoj blizini odvijanja radova.</t>
  </si>
  <si>
    <t>Bojanje unutarnjih zidova i stropova, te bojanje pročelja obračunava se po m2.</t>
  </si>
  <si>
    <t>Bojanje stavki bravarije i stolarije obračunava se prema jedinici mjere koja je navedena u opisu stavke.</t>
  </si>
  <si>
    <t>Jedinična cijena obuhvaća manipulaciju elementima u toku bojanja, radne skele, materijal, rad, otklanjanje nedostataka, čišćenje bojom uprljanih površina i čišćenje otpadaka nastalih pri izvođenju bojadisarskih radova.</t>
  </si>
  <si>
    <r>
      <rPr>
        <b/>
        <u/>
        <sz val="11"/>
        <color theme="1"/>
        <rFont val="Calibri"/>
        <charset val="238"/>
        <scheme val="minor"/>
      </rPr>
      <t>Fasaderski radovi</t>
    </r>
    <r>
      <rPr>
        <sz val="11"/>
        <color theme="1"/>
        <rFont val="Calibri"/>
        <charset val="238"/>
        <scheme val="minor"/>
      </rPr>
      <t xml:space="preserve"> obuhvaćaju izradu plemenitih žbuka, plastičnih žbuka, radove na specijalnim tvornički pripremljenim mortovima za žbukanje fasada, te izradu kompaktnih termoizolacijskih fasadnih sustava.</t>
    </r>
  </si>
  <si>
    <t>Osnovni materijali i mortovi koji se dobivaju njihovim mješanjem moraju odgovarati propisanim normama i standardima.</t>
  </si>
  <si>
    <t>Radovi se moraju izvoditi u skladu sa standardom HRN U.F2.010.</t>
  </si>
  <si>
    <t>Jedinična cijena obuhvaća nabavu materijala, transport do gradilišta, skladištenje materijala i manipulaciju materijalom na gradilištu, radne skele, zaštitu gotovih elemenata na objektu od onečišćenja pri izvedbi fasaderskih radova, pripremu morta i izvođenje radova, popravak loše izvedenih radova i čišćenje prostora nakon završetka fasaderskih radova.</t>
  </si>
  <si>
    <t>Cijena sadrži sve posredne i neposredne troškove za rad, materijal, transport, alat i građevne strojeve.</t>
  </si>
  <si>
    <t>Cijevna fasadna skela nužna za izvođenje fasaderskih radova obračunata je posebno u zidarskim radovima.</t>
  </si>
  <si>
    <t>1. Izrada sustava na poziciji sokla na pročeljima objekta.</t>
  </si>
  <si>
    <t>Vanjski zidovi oznake: Z1’’</t>
  </si>
  <si>
    <t>Sustav se sastoji od:</t>
  </si>
  <si>
    <t>* prvi sloj polimer-cementnog ljepila u debljini 0,50 cm (ljepilo za ploče),</t>
  </si>
  <si>
    <t>* toplinska izolacija pločama kamene vune STIRADUR, d=10,0 cm,</t>
  </si>
  <si>
    <t>* drugi sloj građ. ljepila (polimer-cementno ljepilo),</t>
  </si>
  <si>
    <t>* tekstilno staklena mrežica koja se utisne u prethodni sloj,</t>
  </si>
  <si>
    <t>* treći sloj građ. ljepila (polimer-cementno ljepilo),</t>
  </si>
  <si>
    <t>* impregnirajući sloj,</t>
  </si>
  <si>
    <t>* mramorni granulat gr. 1,8 mm</t>
  </si>
  <si>
    <t xml:space="preserve">Radove izoditi u svemu prema uputama proizvođača s obzirom da se radi o atestiranom sustavu. </t>
  </si>
  <si>
    <t>Prije izvođenja radova zaštititi stolariju, staklo, podove i dr.</t>
  </si>
  <si>
    <t>Silikatni završni sloj strukture i u tonu prema izboru projektanta.</t>
  </si>
  <si>
    <t>Cijevna fasadna skela obračunata posebnom stavkom u zidarskim radovima !.</t>
  </si>
  <si>
    <t>Obračun po m2 komplet izvedenog sustava sa završnom obradom, prema debljini termoizolacijskog sloja.</t>
  </si>
  <si>
    <t>2. Izrada kompaktnog toplinsko-izolacijskog sustava na pročeljima objekta.</t>
  </si>
  <si>
    <t>Vanjski zidovi oznake: Z1 i Z2</t>
  </si>
  <si>
    <t>* toplinska izolacija pločama kamene vune TERVOL DP-9 Lam, d=16,0 cm</t>
  </si>
  <si>
    <t>* akrilna žbuka granulacije 1,5 mm,</t>
  </si>
  <si>
    <t>Radove izvoditi u svemu prema uputama proizvođača s obzirom da se radi o atestiranom sustavu.</t>
  </si>
  <si>
    <t>Boja i uzorak po odabiru projektanta.</t>
  </si>
  <si>
    <t>Cijevna fasadna skela obračunata posebnom stavkom u zidarskim radovima!</t>
  </si>
  <si>
    <t>Obračun po m2 komplet izvedenog sustava sa završnom obradom.</t>
  </si>
  <si>
    <t>3. Izrada kompaktnog toplinsko-izolacijskog sustava na podgledu stropa.</t>
  </si>
  <si>
    <t>Sloj oznake: K2</t>
  </si>
  <si>
    <t>Radove izoditi u svemu prema uputama proizvođača s obzirom da se radi o atestiranom sustavu.</t>
  </si>
  <si>
    <t>U stavku uračunat izvedba otvora, otvori su majni od 1m2</t>
  </si>
  <si>
    <t>4. Izrada fiksnih pregrada (s bočnih strana terasa skupnih soba).</t>
  </si>
  <si>
    <t>* Potkonstrukcija od čeličnih profila 5x5cm. Potkonstrukcija se sidri u nosivom dijelu poda i stropa.</t>
  </si>
  <si>
    <t>* Vanjska obloga kao “LEXAN 16/3TS” ploče (obostrana obloga).  Radove izoditi u svemu prema uputama proizvođača s obzirom da se radi o atestiranom sustavu.</t>
  </si>
  <si>
    <t>Obračun po komadu.</t>
  </si>
  <si>
    <t>a) pregrada dimenzije 250 x 290 cm</t>
  </si>
  <si>
    <t>5. Bojanje zidova disperzivnom bojom kao DULUX DIAMOND QUICK DRY EGGSHELL, na ožbukanoj podlozi.</t>
  </si>
  <si>
    <t>Bojanje zidova disperzivnom bojom s dva premaza svjetla tona na ožbukanoj ¸podlozi.</t>
  </si>
  <si>
    <t>Podloga se mora prethodno očistiti od prašine i dr. nečistoća.</t>
  </si>
  <si>
    <t>Stavka uključuje sve nužne predradnje.</t>
  </si>
  <si>
    <t>U stavku uključen i namaz za odgovarajuću podlogu (primer).</t>
  </si>
  <si>
    <t>Obračun po m2 komplet obrađenih površina.</t>
  </si>
  <si>
    <t>6. Bojanje zidova disperzivnom bojom kao DULUX DIAMOND QUICK DRY EGGSHELL, na podlozi od gipskartonskih ploča.</t>
  </si>
  <si>
    <t>Bojanje zidova disperzivnom bojom s dva premaza svjetla tona na podlozi od gipskartonskih ploča.</t>
  </si>
  <si>
    <t>7. Bojanje stropova poludisperzivnom bojom.</t>
  </si>
  <si>
    <t>Dvostruko gletovanje disperzivnim kitom te bojanje poludisperzivnom bojom stropova s dva premaza svjetla tona.</t>
  </si>
  <si>
    <t>Stavka uključuje sve nužne predradnje. U stavku uključen i namaz za odgovarajuću podlogu (primer).</t>
  </si>
  <si>
    <t>8. Bojanje stropova poludisperzivnom bojom na podlozi od gipskartonskih ploča.</t>
  </si>
  <si>
    <t>Bojanje stropova poludisperzivnom bojom s dva premaza svjetla tona na podlozi od gipskartonskih ploča.</t>
  </si>
  <si>
    <t>UKUPNO BOJADISARSKI I FASADERSKI RADOVI</t>
  </si>
  <si>
    <t>IX. STOLARSKI RADOVI</t>
  </si>
  <si>
    <t>Stolarski radovi obuhvaćaju izradu i ugradbu građevinske stolarije (vrata, prozori, kombinirane stijene), izradu i ugradbu drvenih obloga, te izradu i ugradbu ostalih stolarskih elemenata prema projektu.</t>
  </si>
  <si>
    <t>Materijal za izradu stolarskih radova mora odgovarati važećim propisima i standardima.</t>
  </si>
  <si>
    <t>Drvo mora biti zdravo i suho (maksimalno 15 % vlažnosti.</t>
  </si>
  <si>
    <t>Vlakna moraju biti ravna i paralelna sa podužnim ivicama obrađenog drvenog komada.</t>
  </si>
  <si>
    <t>Drvo ne smije biti pretjerano čvornato, čvorovi moraju biti zdravi i urasli, promjera ne većeg od 3 cm.</t>
  </si>
  <si>
    <t>Čvorovi se ne smiju nalaziti na mjestima stolarskih vezova, kao ni na mjestima ugradnje okova.</t>
  </si>
  <si>
    <t>Drveni komadi presjeka manjeg od 9 cm2 ne smiju imati čvorove.</t>
  </si>
  <si>
    <t>Presjeci drvenih elemenata, obrada elemenata i stolarski vezovi moraju biti u skladu sa pravilima struke i u skladu sa detaljima priloženim u projektu.</t>
  </si>
  <si>
    <t>Spojna sredstva (ljepilo, čepovi, pera, vijci i čavli) moraju odgovarati važećim standardima i moraju biti pravilno odabrana, pravilno dimenzionirana i ugrađena.</t>
  </si>
  <si>
    <t>Okov mora odgovarati važećim standardima, mora biti stručno odabran, stručno ugrađen i mora odgovarati zahtjevima iz opisa stavke.</t>
  </si>
  <si>
    <t>Gotovi elementi moraju se u radionici premazati fungicidnom impregnacijom za drvo koja je izrađena na bazi alkidnih smola sa svjetlostalnim pigmentima i aktivnim fungicidnim dodacima.</t>
  </si>
  <si>
    <t>Bezbojna impregnacija se upotrebljava ako se stavka u konačnici obrađuje bezbojnim lakom ili lazurnom bojom.</t>
  </si>
  <si>
    <t>U ostalim slučajevima može se upotrijebiti blago tonirana impregnacija.</t>
  </si>
  <si>
    <t>Izvoditelj je u obvezi da na objektu (gradilištu) provjeri osnovne mjere te da izradi radioničke nacrte za bitne detalje.</t>
  </si>
  <si>
    <t>Detalji moraju biti u skladu s principjelnim detaljima u projektu.</t>
  </si>
  <si>
    <t>Izrada stolarije može početi tek kad projektant prihvati i ovjeri radioničke nacrte.</t>
  </si>
  <si>
    <t>Prostor između vrata i zida zapunjava se Purpen pjenom.</t>
  </si>
  <si>
    <t>Nakon stvrdnjavanja Purpen pjene višak pjene se pravolinijski odreže u razini sa okvirom, te se reška zapunjava trajno-elastičnim kitom.</t>
  </si>
  <si>
    <t>Jedinična cijena obuhvaća nabavu materijala, provjeru osnovnih mjera na objektu, izradu radioničkih nacrta, prijevoz, skladištenje i manipulaciju na gradilištu, ugradbu stavki, ispunu spoja s konstrukcijom Purpen pjenom, skidanje viška pjene nakon stvrdnjavanja iste, finalnu montažu okova nakon bojenja stavki (rozete, štitnici, kvake i sl.), otklanjanje nedostataka i čišćenje otpadaka nastalih pri izvođenju stolarskih radova.</t>
  </si>
  <si>
    <t>Sve stavke trebaju biti usklađene sa elaboratima fizike i akustike zgrade!</t>
  </si>
  <si>
    <t>Ukoliko nije specificirana zvučno izolacijska vrijednost za određenu stavku, ona mora iznositi min 24 dB (III. klasa)!</t>
  </si>
  <si>
    <t>Ukoliko je što u troškovniku nejasno, treba tražiti dodatno objašnjenje i detaljni nacrt od strane nadzornog inženjera ili projektanta prije davanja ponude, jer se kasniji prigovori neće uzeti u obzir niti priznati bilo kakva razlika za naplatu.</t>
  </si>
  <si>
    <t>1. Tipski metalni dovratnici od Al profila, tvornički plastificiranih u boji po izboru projektanta.</t>
  </si>
  <si>
    <t>Dno krila, u visini od 15 cm, kao i površina oko kvake obloženi tankim čeličnim limom, obrada istovjetna obradi profila.</t>
  </si>
  <si>
    <t>Kompletirati okovom, cilindar bravom s kompletom ključeva, gumenim odbojnikom, pokrovnim – opšavnim letvicama, sve do pune funkcionalnosti.</t>
  </si>
  <si>
    <t>Okov je od eloksiranog aluminija, a tip kvake odredit će projektant na osnovu uzoraka dostavljenih od strane izvoditelja.</t>
  </si>
  <si>
    <t>Odbojnik se pričvršćuje na pod mesinganim vijkom s PVC tiplom.</t>
  </si>
  <si>
    <t>Mjere provjeriti u naravi.</t>
  </si>
  <si>
    <t>a) Zidarski otvor veličine 105 x( 205 + 75) cm</t>
  </si>
  <si>
    <t>b) Zidarski otvor veličine 85 x( 205 + 75) cm</t>
  </si>
  <si>
    <t>c) Zidarski otvor veličine 75 x( 205 + 75) cm</t>
  </si>
  <si>
    <t xml:space="preserve">2. STAVKA 2  </t>
  </si>
  <si>
    <t>Jednokrilna puna glatka vrata s fiksnim ostakljenim nadsvjetlom.</t>
  </si>
  <si>
    <t>Krilo od panel ploča d= 30 mm, perforirane rupama Ø 40 mm, obostrano obloženo mediapanom d=3 mm, bojano poliuretanskim bojama po izboru projektanta.</t>
  </si>
  <si>
    <t>Ostakljenje nadsvjetla mutnim staklom, d= 6mm.</t>
  </si>
  <si>
    <t>Tipski metalni dovratnici od Al profila, tvornički plastificiranih u boji po izboru projektanta.</t>
  </si>
  <si>
    <t>Zidarski otvor veličine 95 x( 205 + 95) cm</t>
  </si>
  <si>
    <t xml:space="preserve">3. STAVKA 3  </t>
  </si>
  <si>
    <t>Jednokrilna puna glatka vrata.</t>
  </si>
  <si>
    <t>a) Zidarski otvor veličine 105 x 205cm</t>
  </si>
  <si>
    <t>b) Zidarski otvor veličine 85 x 205cm</t>
  </si>
  <si>
    <t>c) Zidarski otvor veličine 75 x 205cm</t>
  </si>
  <si>
    <t>UKUPNO STOLARSKI RADOVI</t>
  </si>
  <si>
    <t>X. BRAVARSKI RADOVI</t>
  </si>
  <si>
    <t>BRAVARIJA</t>
  </si>
  <si>
    <t>Bravarski radovi obuhvaćaju izradu nosivih čeličnih konstrukcija, izradu zaštitnih rešetki i žaluzina, izradu ograda i rukohvata, izradu penjalica, izradu vrata i prozora, te izradu ostalih bravarskih elemenata.</t>
  </si>
  <si>
    <t>Osnovni materijal za izradu bravarskih radova su čelični limovi, čelične šipke, čelične bešavne cijevi i čelični profili.</t>
  </si>
  <si>
    <t>Čelik mora odgovarati standardu HRN C.BO.500 i C.BO.501.</t>
  </si>
  <si>
    <t>Ako u statičkom računu ili u opisu stavke nije drukčije naznačeno, limovi, šipke i profili moraju biti izrađeni iz čelika oznake Č.0360 (oznaka u projektima ČN.22), a cijevi bez šava moraju biti izrađene iz čelika oznake Č.1212.</t>
  </si>
  <si>
    <t>Svaka vrsta upotrebljenog materijala mora biti u skladu sa odgovarajućim standardom:</t>
  </si>
  <si>
    <t>Profili i limovi spajaju se u konstruktivne cjeline spojnim sredstvima (varovi, vijci i zakovice) koja moraju odgovarati važećim standardima, moraju biti pravilno dimenzionirana i ugrađena.</t>
  </si>
  <si>
    <t>Izrađeni elementi se prije ugradbe zaštićuju temeljnim antikorozivnim premazom.</t>
  </si>
  <si>
    <t>Prije bojanja sa bravarije mora se ukloniti rđa.</t>
  </si>
  <si>
    <t>Površinu potom treba odmastiti odgovarajućim sredstvom.</t>
  </si>
  <si>
    <t>Čim se površina osuši treba nanjeti dvokratni nalič temeljnom bojom.</t>
  </si>
  <si>
    <t>Boja je na bazi alkidnih smola sa pigmentom od olovnog oksida i cinka.</t>
  </si>
  <si>
    <t>Boju treba odgovarajućim sintetskim razrjeđivačem razrjediti na viskozitet pogodan za nanošenje.</t>
  </si>
  <si>
    <t>Ova zaštita se obračunava u bravarskim radovima.</t>
  </si>
  <si>
    <t>Finalna površinska zaštita je bojanje sa dva sloja uljene boje u tonu prema izboru projektanta, te je uključena u stavke bravarskih radova.</t>
  </si>
  <si>
    <t>Izrada bravarije može početi tek kad projektant prihvati i ovjeri radioničke nacrte.</t>
  </si>
  <si>
    <t>Jedinična cijena obuhvaća nabavu materijala, provjeru osnovnih mjera na objektu, izradu radioničkih nacrta, prijevoz, skladištenje i manipulaciju na gradilištu, ugradbu stavki, finalnu montažu okova nakon bojenja stavki (rozete, štitnici, kvake i sl.), otklanjanje nedostataka i čišćenje otpadaka nastalih pri izvođenju bravarskih radova.</t>
  </si>
  <si>
    <t>VANJSKA ALU-BRAVARIJA</t>
  </si>
  <si>
    <t>Za izradu osnovne konstrukcije upotrijebiti aluminijske profile sa prekidom toplinskog mosta kod kojih je min. širina fiksnih okvira 65 mm, a otvarajućih krila 73 mm. (kao FEAL 65T).</t>
  </si>
  <si>
    <t>Profili su izrađeni od legure ALMgSiO, 5 klase 6060 i sastoje se od dva dijela koja su međusobno spojena pomoću poliamidnih štapova širine 22 mm koji onemogućavaju prolaz topline s unutrašnjeg na vanjski dio profila i obrnuto, te je na taj način izbjegnuto stvaranje kondenzata na unutrašnjoj strani profila. Finalna obrada profila je elektrostatičnim nanošenjem praha i pečenjem na temperaturi od 180 C, gdje debljina sloja mora biti između 70-100 mikrona. U profile moraju biti ugrađene trajno elastične brtve EPDM kvalitete sa peroksidnom vulkanizacijom, koje onemogućavaju prodor vode i zraka na spoju fiksnih i pokretnih dijelova konstrukcije. Brtve istih karakteristika ugrađuju se na unutrašnjem i vanjskom spoju ostakljenje i aluminijske konstrukcije.</t>
  </si>
  <si>
    <t>Sav okov mora odgovarati važećim propisima i biti izrađen od aluminijskih legura ili od nehrđajućeg čelika.</t>
  </si>
  <si>
    <t>Okviri prozora i vrata sidr se direktno u beton plastičnim tiplima i vijcima. Prostor između okvira i betonskog zida popunjava se poliuretanskom pjenom. S vanjske i unutrašnje strane taj prostor pokriti ukrasnom Al letvicom.</t>
  </si>
  <si>
    <t>Infiltracija uzduha i vode kroz spojnice krila i okvira mora odgovarati kategoriji zaptivenosti- posebni uvjeti prema HRN D.E8.193.</t>
  </si>
  <si>
    <t>AluminijskI profilii s prekinutim toplinskim mostom spajaju se poliamidnim štapovima ojačanim staklenim vlaknima.</t>
  </si>
  <si>
    <t>Vijci za sidrenje moraju biti zaštićeni protiv korozije, a svaki vanjski vijak mora biti Inox 18/10 kvalitete.</t>
  </si>
  <si>
    <t>Potrebno je omogućiti nesmetani temperaturni rad stakala u okviru. Vrstu i boju stakla određuje projektant, a debljina stakla mora zadovoljiti statičke zahtjeve prema prasvilima struke.</t>
  </si>
  <si>
    <t>Staklo treba biti usklađeno sa elaboratima fizike i akustike zgrade!</t>
  </si>
  <si>
    <t>UNUTRAŠNJA ALU BRAVARIJA</t>
  </si>
  <si>
    <t>Za izradu osnovne konstrukcije upotrijebiti aluminijske profile bez prekida toplinskog mosta (hladni profili). Profili su izrađeni od legure ALMgSiO, 5 klase 6060.</t>
  </si>
  <si>
    <t>Finalna obrada profila je elektrostatičnim nanošenjem praha i pečenjem na temperaturi od 180 C, gdje debljina sloja mora biti između 70-100 mikrona. U profile moraju biti ugrađene trajno elastične brtve EPDM kvalitete sa peroksidnom vulkanizacijom. Brtve istih karakteristika ugrađuju se na unutrašnjem i vanjskom spoju ostakljenje i aluminijske konstrukcije.</t>
  </si>
  <si>
    <t>Minimalna vrijednost zvučne izolacije unutrašnjih aluminijskih stijenki treba biti 30 dB, osim ako u stavci nije drugačije navedeno!</t>
  </si>
  <si>
    <t>NAPOMENE ZA SVU ALU BRAVARIJU</t>
  </si>
  <si>
    <t>Aluminijski profili su završno obrađeni plastificiranjem u tonu po izboru projektanta.</t>
  </si>
  <si>
    <t>Izrada alu-bravarije može početi tek kad projektant prihvati i ovjeri radioničke nacrte.</t>
  </si>
  <si>
    <t>Jedinična cijena obuhvaća nabavu materijala, provjeru osnovnih mjera na objektu, izradu radioničkih nacrta, prijevoz, skladištenje i manipulaciju na gradilištu, ugradbu stavki, montažu okova (rozete, štitnici, kvake i sl.), otklanjanje nedostataka i čišćenje otpadaka nastalih pri izvođenju alu-bravarskih radova.</t>
  </si>
  <si>
    <t>1. STAVKA 1 – unutarnja bravarija.</t>
  </si>
  <si>
    <t>Fiksna dvodijelna staklena stijena.</t>
  </si>
  <si>
    <t>Staklena stijena se sastoji od dvaju fiksnih ostakljenih polja.</t>
  </si>
  <si>
    <t>Izrada od Al profila, tvornički plastificiranih u boji po izboru projektanta.</t>
  </si>
  <si>
    <t>Minimalna vrijednost zvučne izolacije stavke mora biti 29 dB (III klasa).</t>
  </si>
  <si>
    <t>Ostakljenje lamistalom 4+4.</t>
  </si>
  <si>
    <t>Mjere provjeriti u naravi!</t>
  </si>
  <si>
    <t>Zidarski otvor veličine 300 x 200 cm</t>
  </si>
  <si>
    <t>2. STAVKA 2 – unutarnja bravarija.</t>
  </si>
  <si>
    <t>Četverodijelna staklena stijena.</t>
  </si>
  <si>
    <t>Staklena stijena se sastoji od tri fiksno ostakljena polja i jednih zaokretnih ostakljenih vrata.</t>
  </si>
  <si>
    <t>Ostakljenje vratnog krila i nižeg fiksnog polja lamistalom 4+4, a nadsvjetla prozirnim staklom d= 6mm.</t>
  </si>
  <si>
    <t>Vrata kompletirati svim potrebnim okovom, a kompletnu stijenu na spoju sa zidom pokrovnim – opšavnim plastificiranim AL ili PVC letvicama, sve do pune funkcionalnosti.</t>
  </si>
  <si>
    <t>Zidarski otvor veličine 300 x 280  cm</t>
  </si>
  <si>
    <t>3. STAVKA 3 – unutarnja bravarija.</t>
  </si>
  <si>
    <t>Jednokrilna ostakljena mimokretna vrata s fiksnim ostakljenim nadsvjetlom.</t>
  </si>
  <si>
    <t>Ostakljenje vratnog krila lamistalom 4+4 u okviru, a nadsvjetla prozirnim staklom d= 6 mm.</t>
  </si>
  <si>
    <t>Zidarski otvor veličine 105 x (205 + 75)  cm</t>
  </si>
  <si>
    <t>4. STAVKA 4 – unutarnja bravarija.</t>
  </si>
  <si>
    <t>Jednokrilna ostakljena vrata sa fiksnim ostakljenim nadsvjetlom.</t>
  </si>
  <si>
    <t>Za stavku 4a minimalna vrijednost zvučne izolacije mora biti 29 dB (II. klasa).</t>
  </si>
  <si>
    <t>Za stavku 4b minimalna vrijednost zvučne izolacije mora biti 30 dB (I. klasa).</t>
  </si>
  <si>
    <t>STAVKA 4a</t>
  </si>
  <si>
    <t>STAVKA 4b</t>
  </si>
  <si>
    <t>5. STAVKA 5 – unutarnja bravarija.</t>
  </si>
  <si>
    <t>Jednokrilna ostakljena vrata s fiksnim ostakljenim nadsvjetlom.</t>
  </si>
  <si>
    <t>Ostakljenje vratnog krila mutnim lamistalom 4+4 u okviru, a nadsvjetla mutnim staklom d= 6 mm.</t>
  </si>
  <si>
    <t>6. STAVKA 6 – unutarnja bravarija.</t>
  </si>
  <si>
    <t>Staklena stijena sa devet fiksnih ostakljenih polja i jednokrilnim ostakljenim vratima.</t>
  </si>
  <si>
    <t>Ostakljenje vratnog krila i fiksnih polja u donjem pojasu mutnim lamistalom 4+4, a nadsvjetla (gornji pojas) mutnim staklom d= 6 mm.</t>
  </si>
  <si>
    <t>Zvučno izolacijska vrijednost stijene je min. 30 dB.</t>
  </si>
  <si>
    <t>Zidarski otvor veličine 650 x 280  cm</t>
  </si>
  <si>
    <t>7. STAVKA 7 – unutarnja bravarija.</t>
  </si>
  <si>
    <t>Fiksna šesterodijelna staklena stijena.</t>
  </si>
  <si>
    <t>Ostakljenje fiksnih polja u donjem pojasu lamistalom 4+4, a nadsvjetla (gornji pojas) prozirnim staklom d= 6 mm.</t>
  </si>
  <si>
    <t>Zidarski otvor veličine 440 x 300  cm</t>
  </si>
  <si>
    <t>8. STAVKA 8 – unutarnja bravarija.</t>
  </si>
  <si>
    <t>Staklena stijena sa pet fiksnih ostakljenih polja i jednokrilnim ostakljenim vratima.</t>
  </si>
  <si>
    <t>Ostakljenje vratnog krila i fiksnih polja u donjem pojasu  lamistalom 4+4, a nadsvjetla (gornji pojas) prozirnim staklom d= 6 mm.</t>
  </si>
  <si>
    <t>Zidarski otvor veličine 420 x 300  cm</t>
  </si>
  <si>
    <t>9. STAVKA 9 – unutarnja bravarija.</t>
  </si>
  <si>
    <t>Staklena stijena se sastoji od pet fiksnih ostakljenih polja i jednokrilnih ostakljenih vrata.</t>
  </si>
  <si>
    <t>10. STAVKA 10 – unutarnja bravarija.</t>
  </si>
  <si>
    <t>Staklena stijena sa jednim dvokrilnim mimokretnim ostakljenim vratima.</t>
  </si>
  <si>
    <t>Staklena stijena se sastoji od dva fiksno ostakljena polja i dvokrilnih mimokretnih vrata</t>
  </si>
  <si>
    <t>Ostakljenje vratnih krila i fiksnog polja u donjem pojasu  lamistalom 4+4, a nadsvjetla (gornji pojas) prozirnim staklom d= 6 mm.</t>
  </si>
  <si>
    <t>Okov je od eloksiranog aluminija, a tip kvake odredit će projektant na osnovu uzoraka dostavljenih od strane izvoditelja. S unutrašnje strane postaviti panik prečku.</t>
  </si>
  <si>
    <t>Zidarski otvor veličine 240 x 280  cm</t>
  </si>
  <si>
    <t>11. Izrada i ugradba vanjske ograde sa dvokrilnim vratašcima.</t>
  </si>
  <si>
    <t>Ograda je izrađena od žičanog pletiva/točkasto zavarenih mreža koje se postavljaju u čelične okvire.</t>
  </si>
  <si>
    <t>Žičano pletivo od pocinčane žice, veličine otvora oka 20 mm, debljina žice 2 mm.</t>
  </si>
  <si>
    <t>U stavci uključena izrada i ugradba dvokrilnih vratašaca. Konstrukcija vratašaca ista kao i ograda. Vratašca kompletirati svim potrebnim okovom.</t>
  </si>
  <si>
    <t>Ograda i vratašca tvornički plastificirani u boji prema izboru projektanta.</t>
  </si>
  <si>
    <t>Visina ograde 120 cm.</t>
  </si>
  <si>
    <t>a) Obračun po m1 izvedene ograde</t>
  </si>
  <si>
    <t>b) Dvokrilna vratašca, dimenzije 180 x 100 cm</t>
  </si>
  <si>
    <t>UKUPNO BRAVARSKI RADOVI</t>
  </si>
  <si>
    <t>OSTALI RADOVI</t>
  </si>
  <si>
    <t>1. Dobava i postava vatrogasnih aparata za početno</t>
  </si>
  <si>
    <t>gašenje.</t>
  </si>
  <si>
    <t>Aparati sa suhim prahom tip S-9 ili S-6, komplet s</t>
  </si>
  <si>
    <t>dokazom o ispravnosti – atestom.</t>
  </si>
  <si>
    <t>Aparate postaviti na lokacije prema elaboratu</t>
  </si>
  <si>
    <t>zaštite od požara, na visini 135 cm od kote gotovog</t>
  </si>
  <si>
    <t>poda.</t>
  </si>
  <si>
    <t xml:space="preserve">a) aparat S-9 </t>
  </si>
  <si>
    <t>UKUPNO OSTALI RADOVI</t>
  </si>
  <si>
    <t>R E K A P I T U L A C I J A</t>
  </si>
  <si>
    <t>za građevinske i građevinsko-zanatske radove</t>
  </si>
  <si>
    <t xml:space="preserve">I ZIDARSKI RADOVI </t>
  </si>
  <si>
    <t>II LIMARSKI RADOVI</t>
  </si>
  <si>
    <t xml:space="preserve">IV IZOLATERSKI RADOVI </t>
  </si>
  <si>
    <t xml:space="preserve">V GIPSKARTONSKI RADOVI </t>
  </si>
  <si>
    <t xml:space="preserve">VI KAMENOREZAČKI RADOVI </t>
  </si>
  <si>
    <t xml:space="preserve">VIII KERAMIČARSKI RADOVI </t>
  </si>
  <si>
    <t xml:space="preserve">IX PARKETARSKI RADOVI </t>
  </si>
  <si>
    <t xml:space="preserve">X PODNE OBLOGE </t>
  </si>
  <si>
    <t xml:space="preserve">XI BOJADISARSKI i FASADERSKI RADOVI </t>
  </si>
  <si>
    <t xml:space="preserve">XII STOLARSKI RADOVI </t>
  </si>
  <si>
    <t xml:space="preserve">XIII BRAVARSKI RADOVI </t>
  </si>
  <si>
    <t xml:space="preserve">XIV OSTALI RADOVI </t>
  </si>
  <si>
    <t>A) UKUPNO GRAĐ. i GRAĐ.- ZANATSKI RADOVI : KN</t>
  </si>
  <si>
    <t>B) PDV ( 25 % ) KN</t>
  </si>
  <si>
    <t>SVEUKUPNO ( A + B ): KN</t>
  </si>
  <si>
    <t>Troškovnik građevinskih i građevinsko-zanatskih radova - vanjsko uređenje</t>
  </si>
  <si>
    <t>1. PRIPREMNI RADOVI</t>
  </si>
  <si>
    <t>1 Grubo čišćenje postojećeg terena.</t>
  </si>
  <si>
    <t>Siječa granja i šiblja, te čišćenje terena od korjenja i ostataka od</t>
  </si>
  <si>
    <t>prethodnih objekata.</t>
  </si>
  <si>
    <t>Odvoz uključen u stavku</t>
  </si>
  <si>
    <t>Obračun po m2 očišćene površine.</t>
  </si>
  <si>
    <t>2. Geodetsko snimanje terena i objekta.</t>
  </si>
  <si>
    <t>Snimanje postojećeg stanja terena, te iskolčenje dijelova parcele</t>
  </si>
  <si>
    <t>kojima je obuhvaćeno vanjsko uređenje terena u položajnom i</t>
  </si>
  <si>
    <t>visinskom pogledu sa osiguravanjem karakterističnih točaka.</t>
  </si>
  <si>
    <t>Obračun po m2 izvršenog iskolčenja.</t>
  </si>
  <si>
    <t>UKUPNO PRIPREMNI RADOVI:</t>
  </si>
  <si>
    <t>ZEMLJANI RADOVI</t>
  </si>
  <si>
    <t>Iskopima su obuhvaćeni široki iskop za građevinsku jamu, iskop jaraka za trakaste temelje i instalacije.</t>
  </si>
  <si>
    <t>Tlo je III - V kategorije.</t>
  </si>
  <si>
    <t>Iskop vršiti strojno, bez upotrebe eksploziva.</t>
  </si>
  <si>
    <t>Iskopani materijal će se dijelom odlagati na privremenu deponiju u krugu gradilišta ili u neposrednoj blizini, na</t>
  </si>
  <si>
    <t>mjestu koje ne ometa odvijanje ostalih radova.</t>
  </si>
  <si>
    <t>Ovaj materijal upotrebljava se za zasipanje građevinskih jama i opće niveliranje terena.</t>
  </si>
  <si>
    <t>Ostatak materijala odvest će se na gradsku deponiju udaljenu od gradilišta do 7 km.</t>
  </si>
  <si>
    <t>Nasipom se obuhvaća zatrpavanje građevinskih jama, nasipanje terena do kota određenih projektom uređenja</t>
  </si>
  <si>
    <t>terena, te izradu kamenih podloga u sastavu podova.</t>
  </si>
  <si>
    <t>Nasipanje vršiti mješovitim materijalom sa privremene deponije u slojevima visine 30 cm, uz strojno nabijanje</t>
  </si>
  <si>
    <t>svakog sloja da se spriječi slijeganje nasipa.</t>
  </si>
  <si>
    <t>Instalacijske cijevi i vodovi polažu se na posteljicu od sloja kamenog granulata tip"0" u debljini 10 cm, te se</t>
  </si>
  <si>
    <t>položene instalacije zaštićuju slojem kamenog granulata tip "0" u visini sloja od 20 cm, a nakon toga zasipanje se</t>
  </si>
  <si>
    <t>vrši materijalom sa privremene deponije, u slojevima po 30 cm sa pažljivim zbijanjem svakog sloja da se ne</t>
  </si>
  <si>
    <t>oštete cijevi ili vodovi, prvi sloj nasipa mora biti zemlja I ili II kategorije.</t>
  </si>
  <si>
    <t>Nasipanje vanjskog terena do kote predviđene projektom vršiti materijalom IV kategorije sa privremene</t>
  </si>
  <si>
    <t>deponije sa nabijanjem slojeva.</t>
  </si>
  <si>
    <t>Zemlju treba fino isplanirati 5 cm iznad projektirane kote zbog očekivanog slijeganja nasipa.</t>
  </si>
  <si>
    <t>Isplanirane površine moraju biti ravne sa dopuštenim mjestimičnim odstupanjem od ravnine + - 3 cm.</t>
  </si>
  <si>
    <t>Kamene podloge treba izvoditi iz čistog kamena šakavca, i to strojnim razastiranjem i planiranjem na</t>
  </si>
  <si>
    <t>projektiranu kotu.</t>
  </si>
  <si>
    <t>Isplaniranu površinu treba dobro strojno uvaljati.</t>
  </si>
  <si>
    <t>1. Iskop površinskog sloja humusa do sraslog tla. Predvidiva dubina</t>
  </si>
  <si>
    <t>iskopa iznosi 30cm.</t>
  </si>
  <si>
    <t>Odvoz uključen u stavku.</t>
  </si>
  <si>
    <t>Obračun po m3 gotovog iskopanog humusa u sraslom stanju.</t>
  </si>
  <si>
    <t>m3</t>
  </si>
  <si>
    <t>2. Privremena deponija u sklopu gradilišta za odlaganje materijala iz</t>
  </si>
  <si>
    <t>iskopa za potrebe nasipanja humusnog tla.</t>
  </si>
  <si>
    <t>Strojni utovar zemljanog materijala u dampere i prijevoz na</t>
  </si>
  <si>
    <t>privremenu deponiju udaljenu do cca 150 m, te prijevoz sa</t>
  </si>
  <si>
    <t>privremene deponije do pozicije nasipa udaljene cca 150 m.</t>
  </si>
  <si>
    <t>Obračun po m3 materijala u sraslom stanju.</t>
  </si>
  <si>
    <t>3. Dovoz, nasipanje, razastiranje i zbijanje iskopa probranim</t>
  </si>
  <si>
    <t>materijalom iz iskopa i novo dovezenim materijalom prema</t>
  </si>
  <si>
    <t>zahtijevima OTU-a.</t>
  </si>
  <si>
    <t>Nasip se izvodi u slojevima čiju debljinu treba odrediti s obzirom</t>
  </si>
  <si>
    <t>na vrstu materijala i raspoloživim sredstvima za zbijanje.</t>
  </si>
  <si>
    <t>Zbijanje nasipa treba izvoditi tako da se postigne modul stišljivosti</t>
  </si>
  <si>
    <t>veće ili jednako 80 MN/m2.</t>
  </si>
  <si>
    <t>Prije izrade slojeva nasipa geomehaničar treba pregledati tlo i dati</t>
  </si>
  <si>
    <t>odobrenje za izradu zamjenskih slojeva na kojima se izvode</t>
  </si>
  <si>
    <t>temelji.</t>
  </si>
  <si>
    <t xml:space="preserve">Obračun po m3 materijala u zbijenom stanju. </t>
  </si>
  <si>
    <t>4. Uređenje posteljice ispod prostora otvorenog parkirališta i</t>
  </si>
  <si>
    <t>pločnika.</t>
  </si>
  <si>
    <t>Nakon dovršetka izvedbe nasipa, završni sloj se dotjeruje u</t>
  </si>
  <si>
    <t>projektirane nagibe i zbija do potrebnog modula:</t>
  </si>
  <si>
    <t>- pješačke komunikacije - M=40 MN/m2</t>
  </si>
  <si>
    <t>- površine prolaza vatrogasnog vozila -M=80 MN/m2.</t>
  </si>
  <si>
    <t>Obračun se vrši po m2 ugrađene posteljice.</t>
  </si>
  <si>
    <t>5. Strojni iskop za trakaste temelje.</t>
  </si>
  <si>
    <t>Iskop se odnosi na temelje ispod ograde prema susjednim</t>
  </si>
  <si>
    <t>parcelama i na iskope za postavljanje rubnjaka.</t>
  </si>
  <si>
    <t>Obračun po m1 iskopanog materijala.</t>
  </si>
  <si>
    <t xml:space="preserve">a) dimenzije rova 30×60 cm (ograda) </t>
  </si>
  <si>
    <t xml:space="preserve">b) dimenzije rova 30×30 cm (rubnjaci) </t>
  </si>
  <si>
    <t>6. Dovoz, nasipanje, razastiranje i zbijanje novo dovezenim</t>
  </si>
  <si>
    <t>materijalom prema zahtijevima OTU-a.</t>
  </si>
  <si>
    <t>Nasip se izvodi u jednom sloju, a zbijanje se vrši vibro-valjkom.</t>
  </si>
  <si>
    <t>Obračun po m3 materijala u zbijenom stanju.</t>
  </si>
  <si>
    <t>a) sloj pjeskovitog šljunka ili drobljenog kamenog materijala</t>
  </si>
  <si>
    <t>(cakum-pak) 0-31,5 mm, debljine 29 cm u zbijenom stanju ( ispod</t>
  </si>
  <si>
    <t xml:space="preserve">betonskih elemenata) </t>
  </si>
  <si>
    <t>b) sloj pjeskovitog šljunka ili drobljenog kamenog materijala</t>
  </si>
  <si>
    <t>(cakum-pak) 0-31,5 mm, debljine 24 cm u zbijenom stanju ( ispod</t>
  </si>
  <si>
    <t xml:space="preserve">BANGKIRAI ploča) </t>
  </si>
  <si>
    <t>7. Odvoz viška materijala iz iskopa na gradsko odlagalište.</t>
  </si>
  <si>
    <t>Strojni utovar ostatka zemljanog materijala od iskopa u kamione</t>
  </si>
  <si>
    <t>nosivosti 15-20 tona te odvoz na gradsko odlagalište, sa kipanjem</t>
  </si>
  <si>
    <t>materijala i povratkom prijevoznog sredstva.</t>
  </si>
  <si>
    <t>Stavka uključuje i pristojbu za deponiranje na gradskom</t>
  </si>
  <si>
    <t>odlagalištu.</t>
  </si>
  <si>
    <t>Obračun po m3 prevezenog materijala u sraslom stanju.</t>
  </si>
  <si>
    <t>UKUPNO ZEMLJANI RADOVI:</t>
  </si>
  <si>
    <t>BETONSKI I ARMIRANO-BETONSKI RADOVI</t>
  </si>
  <si>
    <t>Betonski radovi izvode se u skladu s Pravilnikom o tehničkim normativima za beton i armirani beton ( Sl. list</t>
  </si>
  <si>
    <t>15/90), u skladu sa projektima arhitekture i konstrukcije, te u skladu sa projektom betona.</t>
  </si>
  <si>
    <t>Izvoditelj betonskih radova obvezan je izraditi projekt betona !</t>
  </si>
  <si>
    <t>Beton se priprema na gradilištu ili se na gradilište doprema iz tvornice betona.</t>
  </si>
  <si>
    <t>Betoni B II kategorije moraju biti proizvedeni u pogonu čije karakteristike udovoljavaju HRN U.M1.050.</t>
  </si>
  <si>
    <t>Transport betona od mjesta pripreme do mjesta ugradbe mora se odvijati na način koji isključuje mogućnost</t>
  </si>
  <si>
    <t>segregacije betona i promjenu sastava ili svojstva betona.</t>
  </si>
  <si>
    <t>Na mjestu ugradbe betona, u skladu sa programom kontrole betona uzimaju se uzorci betona za kontrolu kojom</t>
  </si>
  <si>
    <t>se provjerava da li ugrađeni betoni zadovoljavaju uvjete određene projektnom dokumentacijom.</t>
  </si>
  <si>
    <t>Uzorci se pripremaju i čuvaju prema HRN U.M1.005.</t>
  </si>
  <si>
    <t>Oplata mora biti izvedena na način da pri demontaži ne dolazi do oštećenja betona, a demontaža oplate se ne</t>
  </si>
  <si>
    <t>smije vršiti prije nego što beton postigne odgovarajuću čvrstoću.</t>
  </si>
  <si>
    <t>Ugrađena armatura mora biti u skladu sa važećim propisima i normativima, te prema specifikaciji iz armaturnih</t>
  </si>
  <si>
    <t>planova.</t>
  </si>
  <si>
    <t>Betoniranje može otpočeti po odobrenju nadzornog inženjera, a po pregledu ugrađene armature, podloga, skela</t>
  </si>
  <si>
    <t>i oplata.</t>
  </si>
  <si>
    <t>Pri ugradbi betona ne smije doći do segregacije betona ni do promjene drugih svojstva betona.</t>
  </si>
  <si>
    <t>Ugrađeni beton se njeguje prema pravilima struke, a posebnom pažnjom pravovremenom i dostatnom</t>
  </si>
  <si>
    <t>polijevanju vodom betonskih ploča.</t>
  </si>
  <si>
    <t>Oplata u koju se ugrađuje beton mora odgovarati mjerama, obliku i dimenzijama iz projekta., mora biti dovoljno</t>
  </si>
  <si>
    <t>čvrsta tako da bez pomjeranja i izobličenja izdrži pritisak betonske mase i vibracija pri strojnoj ugradbi betona.</t>
  </si>
  <si>
    <t>Izrada oplate podrazumjeva i izradu oplate za otvore, prodore i šliceve u betonskim i AB elementima.</t>
  </si>
  <si>
    <t>Oplata za otvore, prodore i šliceve postavlja se na mjesta definirana arhitektonsko-građevinskim nacrtima i</t>
  </si>
  <si>
    <t>nacrtima instalacija.</t>
  </si>
  <si>
    <t>Drvena oplata mora prije ugradbe betona biti premazana sredstvom za obradu oplata.</t>
  </si>
  <si>
    <t>Čelična oplata prije ugradbe betona mora biti premazana sredstvom za obradu oplate.</t>
  </si>
  <si>
    <t>Oplate moraju biti konstruirane tako da pri demontaži oplata ne dolazi do oštećenja betona.</t>
  </si>
  <si>
    <t>Sama demontaža ne smije se vršiti prije nego što beton postigne odgovarajuću čvrstoću.</t>
  </si>
  <si>
    <t>Oplate u svemu moraju odgovarati važećim propisima i standardima.</t>
  </si>
  <si>
    <t>Projektom nije definiran tip oplate, a izbor sistema oplate uz poštivanje svih općih uvjeta prepušten je</t>
  </si>
  <si>
    <t>izvoditelju.</t>
  </si>
  <si>
    <t>Ukoliko to opisom stavke nije precizirano, lice oplate može biti klasično (dašćano) ili glatko (vodootporna</t>
  </si>
  <si>
    <t>šperploča ili čelični lim).</t>
  </si>
  <si>
    <t>Oplata se obračunava u sklopu betonskih i AB radova, i uračunata je u cijenu pojedine stavke.</t>
  </si>
  <si>
    <t>Armatura se obračunava posebnom stavkom ukoliko to nije opisano u pojedinoj stavci.</t>
  </si>
  <si>
    <t>Jedinična cijena za AB radove obuhvaća izradu projekta betona, nabavu, pripremu i izradu armature, nabavu</t>
  </si>
  <si>
    <t>sastojaka i izradu betona, troškove ispitivanja betona, oplatu i radnu skelu, transport, ugradbu i njegu betona,</t>
  </si>
  <si>
    <t>mjestimični popravak oštećenje na betonskim plohama krpanjem, .te strojno brušenje neravnina od ostataka</t>
  </si>
  <si>
    <t>oplate na betonskim elementima.</t>
  </si>
  <si>
    <t>1. Dobava i ugradba betona u betonske podloge ispod temelja.</t>
  </si>
  <si>
    <t>Beton oznake C 12/15, Vanjski rub podloge prelazi vanjski rub</t>
  </si>
  <si>
    <t>temelja – temeljne ploče za 10 cm sa svake strane, debljina</t>
  </si>
  <si>
    <t>betona 7 cm.</t>
  </si>
  <si>
    <t>Obračun po m3 izvedene betonske podloge prema debljini iste,</t>
  </si>
  <si>
    <t>oplata čela u cijeni. m3 4,80</t>
  </si>
  <si>
    <t>2. Dobava i ugradba betona oznake C 25/30 za betonsku podlogu</t>
  </si>
  <si>
    <t>iznad kamene kaldrme.</t>
  </si>
  <si>
    <t>Površinu fino zagladiti kao podlogu za postavljanje kamena.</t>
  </si>
  <si>
    <t>Debljina betonske podloge 10 cm.</t>
  </si>
  <si>
    <t>Podloga konstruktivno armirana mrežastom armaturom MA</t>
  </si>
  <si>
    <t>500/560 – tip mreže Q-188.</t>
  </si>
  <si>
    <t>Obračun po m3 izvedene betonske podloge prema</t>
  </si>
  <si>
    <t>debljini sloja, oplata i armatura u cijeni. m3 25,70</t>
  </si>
  <si>
    <t>3. Dobava i ugradba betona oznake C 25/30, u armiranobetonske</t>
  </si>
  <si>
    <t>temeljne trake.</t>
  </si>
  <si>
    <t>U jediničnu cijenu uključena sva potrebna oplata.</t>
  </si>
  <si>
    <t>Zaštitni sloj betona za armaturu mora biti 3 - 5 cm. Dimenzije</t>
  </si>
  <si>
    <t>temelja 30×60 cm.</t>
  </si>
  <si>
    <t>Obračun po m3 komplet gotovog temelja.</t>
  </si>
  <si>
    <t>4. Dobava i ugradba betona oznake C 12/15 za popunjavanje</t>
  </si>
  <si>
    <t>neravnina ispod podložnog betona.</t>
  </si>
  <si>
    <t>Stavka se odnosi na popunjavanje lokalnih neravnina, nastalih</t>
  </si>
  <si>
    <t>prijekopom ili zbog zahtjeva geomehaničara, zbog loše kvalitete</t>
  </si>
  <si>
    <t>temeljnog tla.</t>
  </si>
  <si>
    <t>U jediničnu cijenu uključena sva eventualno potrebna oplata.</t>
  </si>
  <si>
    <t>Obračun po m3 ugrađenog betona. m3 5,00</t>
  </si>
  <si>
    <t>5 Dobava, izrada i ugradba armature srednje složenosti.</t>
  </si>
  <si>
    <t>Armaturu izraditi prema statičkom računu i planu pozicija</t>
  </si>
  <si>
    <t>armature.</t>
  </si>
  <si>
    <t>Obračun po kg ugrađene armature prema vrsti armature.</t>
  </si>
  <si>
    <t>Pretpostavka ugradnje armature je 90 kg/m3.</t>
  </si>
  <si>
    <t xml:space="preserve">a) RA 400 / 500 </t>
  </si>
  <si>
    <t>kg</t>
  </si>
  <si>
    <t xml:space="preserve">b) MA 500 / 560 </t>
  </si>
  <si>
    <t>UKUPNO BETONSKI I BETONSKO-ARMIRANI RADOVI:</t>
  </si>
  <si>
    <t>ZIDARSKI, PODOPOLAGAČKI I ASFALTERSKI RADOVI</t>
  </si>
  <si>
    <t>1. Izvedba popločenja gospodarskog dvorišta betonskim</t>
  </si>
  <si>
    <t>elementima (galanterijom) po izboru projektanta.</t>
  </si>
  <si>
    <t>Podloga mora biti bez oštećenja, čvrsta i očišćena od masnoća i</t>
  </si>
  <si>
    <t>prašine.</t>
  </si>
  <si>
    <t>Betonski elementi (uzorak i boja prema izboru projektanta)</t>
  </si>
  <si>
    <t>Gotovu površinu prekriti drobljenim pijeskom 0-2 mm i metlom</t>
  </si>
  <si>
    <t>zapuniti reške</t>
  </si>
  <si>
    <t>Jedinična cijena obuhvaća materijal, transport materijala na</t>
  </si>
  <si>
    <t>gradilište, skladištenje do postave, postavu, otklanjanje</t>
  </si>
  <si>
    <t>nedostataka i čišćenje otpadaka nastalih pri izvedbi.</t>
  </si>
  <si>
    <t>U svemu se pridržavati pravila proizvođača!</t>
  </si>
  <si>
    <t>2. Spravljanje i ugradba mješavine za nosivi sloj od drobljenog</t>
  </si>
  <si>
    <t>kamenog materijala i bitumena, Bit 60, BNS-32. Debljina nosivog</t>
  </si>
  <si>
    <t>sloja iznosi 8cm u uvaljanom stanju.</t>
  </si>
  <si>
    <t>Obračun po m2 ugrađenog sloja</t>
  </si>
  <si>
    <t>Parking i prilazni trg.</t>
  </si>
  <si>
    <t>3. Spravljanje i ugradba mješavine za habajući sloj po principu asfalt</t>
  </si>
  <si>
    <t>-betona AB-16 vanjskog otvorenog parkinga. (bojani asfalt)</t>
  </si>
  <si>
    <t>Debljina habajućeg sloja iznosi 3cm u uvaljenom stanju.</t>
  </si>
  <si>
    <t>Bojani asfalt izvesti na bazi kao SHELL MEXPHALTE C. Boja asfalta:</t>
  </si>
  <si>
    <t>žuta (pigment željezo oksid).</t>
  </si>
  <si>
    <t>4. Spravljanje i ugradba mješavine za nosivi sloj od bitumeniziranog</t>
  </si>
  <si>
    <t>drobljenog kamenog materijala za pješačke površine. Debljina</t>
  </si>
  <si>
    <t>nosivog sloja iznosi 8cm u uvaljenom stanju.</t>
  </si>
  <si>
    <t>Vrtićka staza</t>
  </si>
  <si>
    <t>5. Spravljanje i ugradba mješavine za habajući sloj na principu asfalt</t>
  </si>
  <si>
    <t>-betona.</t>
  </si>
  <si>
    <t>m2 102,70</t>
  </si>
  <si>
    <t>6. Dobava i ugradba platoa za igru od BANGKIRAI ploča.</t>
  </si>
  <si>
    <t>BANGKIRAI longitudinalne ploče s uzdužnim protukliznim</t>
  </si>
  <si>
    <t>profilacijama, debljine 25 mm, dužine cca 300cm koja se</t>
  </si>
  <si>
    <t>učvršćuje na roštilj od drvenih gredica istog karaktera kao i</t>
  </si>
  <si>
    <t>obloga, fiksiranih na betonsku podlogu na način da su pomoću</t>
  </si>
  <si>
    <t>gumenih podložaka gornje daske horizontalne.</t>
  </si>
  <si>
    <t>Postavljanje:</t>
  </si>
  <si>
    <t>- rasporediti sve nosive konstrukcijske grede, jednu uz drugu na</t>
  </si>
  <si>
    <t>40 cm međusobnog razmaka i postaviti tako na pod</t>
  </si>
  <si>
    <t>- nosive konstrukcijske grede se ne učvršćuju- fiksiraju u pod, već</t>
  </si>
  <si>
    <t>se potrebno pobrinuti da se ploče postavljaju na ravnu podlogu</t>
  </si>
  <si>
    <t>- na postavljeni roštilj od nosivih konstrukcijskih greda postaviti</t>
  </si>
  <si>
    <t>ploče (finu, grubu ili protukliznu stranu) sa međurazmakom od 5-</t>
  </si>
  <si>
    <t>10 mm</t>
  </si>
  <si>
    <t>- na svaku gredu učvrstiti daske pomoću 2 inox vijka, veličine</t>
  </si>
  <si>
    <t>4.5x50 ili 5x50 mm. Obavezno prije uvrtanja vijaka predhodno</t>
  </si>
  <si>
    <t>probušiti rupu, te potom uvrnuti vijak da glava vijka bude</t>
  </si>
  <si>
    <t>upuštena u dasku.</t>
  </si>
  <si>
    <t>- površina se mora obraditi uljem za Bangkirai ili ostaviti da dobije</t>
  </si>
  <si>
    <t>sivu boju, kao što je slučaj sa vrtnim namještajem od tikovine.</t>
  </si>
  <si>
    <t>Izvedena ploha mora imati nosivost od 100kN (interventna</t>
  </si>
  <si>
    <t>površina)!</t>
  </si>
  <si>
    <t>U svemu se pridržavati pravila proizvođača. Obračun po m2</t>
  </si>
  <si>
    <t>ugrađenog poda.</t>
  </si>
  <si>
    <t>7. Izrada, dobava i postava prefabriciranih betonskih travnih</t>
  </si>
  <si>
    <t>elemenata (kao Beton lučko travni elementi).</t>
  </si>
  <si>
    <t>Formate i nijansu betona dogovoriti s projektantom. Izvođač je</t>
  </si>
  <si>
    <t>dužan izraditi radioničke nacrte i dostaviti ih projektantu na</t>
  </si>
  <si>
    <t>ovjeru. Plohe pokrivene elementima moraju imati tlačnu čvrstoću</t>
  </si>
  <si>
    <t>od 100kN.</t>
  </si>
  <si>
    <t>8. Nabava, doprema i ugradba tipskih cestovnih betonskih rubnjaka.</t>
  </si>
  <si>
    <t>Rubnjaci dimenzija 18×25×100 cm.</t>
  </si>
  <si>
    <t>Rubnjaci se polažu na betonsku podlogu od betona C12/15,</t>
  </si>
  <si>
    <t>dimenzija 20×20cm.</t>
  </si>
  <si>
    <t>Reške između rubnjaka treba zapuniti cementnim mortom.</t>
  </si>
  <si>
    <t>Obračun se vrši po m1 ugrađenog rubnjaka.</t>
  </si>
  <si>
    <t>9. Nabava, doprema i ugradba tipskih parkovnih ravnih betonskih</t>
  </si>
  <si>
    <t>rubnjaka.</t>
  </si>
  <si>
    <t>Rubnjaci dimenzija 8×20×50 cm.</t>
  </si>
  <si>
    <t>debljine 10cm.</t>
  </si>
  <si>
    <t>10. Izrada gumene antistres podloge debljine 4,5 cm, na prethodno</t>
  </si>
  <si>
    <t>pripremljenoj betonskoj podlozi.</t>
  </si>
  <si>
    <t>Gumena antistres podloga, od gumenih granulata dimenzije 0,5-</t>
  </si>
  <si>
    <t>2,0mm, se ljepe poliuretanskim ljepilom na zaglađenu betonsku</t>
  </si>
  <si>
    <t>podlogu. Gumena antistres podloga, polaže se u pločama</t>
  </si>
  <si>
    <t>deimenzije 50,0x50,0cm, kao predgotovljeni proizvod na</t>
  </si>
  <si>
    <t>zaglađenu betonsku podlogu na mjestima predviđenim</t>
  </si>
  <si>
    <t>projektom. U stavci je ujključena i dobava i ugradnja gumenih</t>
  </si>
  <si>
    <t>rubnih elemenata, dimenzije 5,0x25,0x100,0 cm, koje se polažu u</t>
  </si>
  <si>
    <t>oplatu prije betoniranja.</t>
  </si>
  <si>
    <t>Mora imati uvjerenje o kvaliteti i udovoljavati zahtjevima</t>
  </si>
  <si>
    <t>europske norme EN 1177. Prije ugradnje uvjerenje o kvaliteti</t>
  </si>
  <si>
    <t>treba predati nadzornom inženjeru.</t>
  </si>
  <si>
    <t>Rad uključuje:</t>
  </si>
  <si>
    <t>- dobavu i prijevoz na mjesto ugradnje</t>
  </si>
  <si>
    <t>- ugradnju prema uputama proizvođača</t>
  </si>
  <si>
    <t>U cijenu uključiti završni rubni zaštitni element.</t>
  </si>
  <si>
    <t>Obračun po m2 izvedene podloge.</t>
  </si>
  <si>
    <t>UKUPNO ZIDARSKI, PODOPOLAGAČKI I ASFALTERSKI RADOVI</t>
  </si>
  <si>
    <t xml:space="preserve">BRAVARSKI RADOVI </t>
  </si>
  <si>
    <t>Bravarski radovi obuhvaćaju izradu nosivih čeličnih konstrukcija, izradu zaštitnih rešetki i žaluzina, izradu ograda</t>
  </si>
  <si>
    <t>i rukohvata, izradu penjalica, izradu vrata i prozora, te izradu ostalih bravarskih elemenata.</t>
  </si>
  <si>
    <t>Osnovni materijal za izradu bravarskih radova su čelični limovi, čelične šipke, čelične bešavne cijevi i čelični</t>
  </si>
  <si>
    <t>profili.</t>
  </si>
  <si>
    <t>Ako u statičkom računu ili u opisu stavke nije drukčije naznačeno, limovi, šipke i profili moraju biti izrađeni iz</t>
  </si>
  <si>
    <t>čelika oznake Č.0360 (oznaka u projektima ČN.22), a cijevi bez šava moraju biti izrađene iz čelika oznake Č.1212.</t>
  </si>
  <si>
    <t>Profili i limovi spajaju se u konstruktivne cjeline spojnim sredstvima (varovi, vijci i zakovice) koja moraju</t>
  </si>
  <si>
    <t>odgovarati važećim standardima, moraju biti pravilno dimenzionirana i ugrađena.</t>
  </si>
  <si>
    <t>Finalna površinska zaštita je bojanje sa dva sloja uljene boje u tonu prema izboru projektanta, te je uključena u</t>
  </si>
  <si>
    <t>stavke bravarskih radova.</t>
  </si>
  <si>
    <t>Izvoditelj je u obvezi da na objektu (gradilištu) provjeri osnovne mjere te da izradi radioničke nacrte za bitne</t>
  </si>
  <si>
    <t>detalje.</t>
  </si>
  <si>
    <t>Jedinična cijena obuhvaća nabavu materijala, provjeru osnovnih mjera na objektu, izradu radioničkih nacrta,</t>
  </si>
  <si>
    <t>prijevoz, skladištenje i manipulaciju na gradilištu, ugradbu stavki, finalnu montažu okova nakon bojenja stavki</t>
  </si>
  <si>
    <t>(rozete, štitnici, kvake i sl.), otklanjanje nedostataka i čišćenje otpadaka nastalih pri izvođenju bravarskih radova.</t>
  </si>
  <si>
    <t>1. Dobava i ugradba metalne ograde.</t>
  </si>
  <si>
    <t>Ograda je izvedena od čeličnih plastificiranih panela dim.</t>
  </si>
  <si>
    <t>1400x1400mm sastavljenih od okvira od čeličnih kvadratičnih</t>
  </si>
  <si>
    <t>profila poprečnog presjeka dim. 30x30mm. Panel ima 9</t>
  </si>
  <si>
    <t>vertikalnih čeličnih traka dužine 1360 mm, poprečnog presjeka</t>
  </si>
  <si>
    <t>30x5mm. Svaki panel je na dva kraja fiksiran preko dvije „noge”</t>
  </si>
  <si>
    <t>od kvadratičnih profila poprečnog presjeka dim. 30x30mm i visine</t>
  </si>
  <si>
    <t>100mm vijcima na čelični plastificirani čelični profil dim. presjeka</t>
  </si>
  <si>
    <t>30x90mm.</t>
  </si>
  <si>
    <t>Čelični profil postavljen je kontinuirano duž čitave ograde i</t>
  </si>
  <si>
    <t>fiksiran je na betonsku temeljnu traku.</t>
  </si>
  <si>
    <t>Boja ograde u Ral-u po izboru projektanta.</t>
  </si>
  <si>
    <t>Sve izvoditi prema shemama bravarije i detaljima.</t>
  </si>
  <si>
    <t>Obračun po m1 postavljene ograde.</t>
  </si>
  <si>
    <t>2. Izvedba dvokrilnih zaokretnih vrata ulične ograde.</t>
  </si>
  <si>
    <t>Dvokrilna vrata izvedena su od čeličnih plastificiranih panela dim.</t>
  </si>
  <si>
    <t>2630x1400mm sastavljenih od okvira čeličnih kvadratičnih profila</t>
  </si>
  <si>
    <t>poprečnog presjeka dim. 30x30mm.</t>
  </si>
  <si>
    <t>Ispuna panela je od čeličnih traka dužine 1360 mm, poprečnog</t>
  </si>
  <si>
    <t>presjeka 30x5mm.</t>
  </si>
  <si>
    <t>U cijenu stavke uključena je dobava, ugradnja vrata s mogućnosti</t>
  </si>
  <si>
    <t>zaključavanja, uključujući sve potrebne profile otvaranje vrata</t>
  </si>
  <si>
    <t>Boja ograde u Ral-u po izboru projektanta</t>
  </si>
  <si>
    <t>3. Izvedba dvokrilnih zaokretnih vrata ulične ograde.</t>
  </si>
  <si>
    <t>1600x1400mm sastavljenih od okvira čeličnih kvadratičnih profila</t>
  </si>
  <si>
    <t>4. Izvedba prostora za smeće prema detalju u grafičkim prilozima.</t>
  </si>
  <si>
    <t>Čelični profili poprečnog presjeka 30x30mm od nehrđajućeg</t>
  </si>
  <si>
    <t>čelika (pjeskarenog) složeni u okvir ukrućen inox sajlama Ø10mm,</t>
  </si>
  <si>
    <t>obloga bočne stijene i krovne plohe od leksana dim.150x400cm</t>
  </si>
  <si>
    <t>U cijenu su uključena dva PVC kontejnera za smeće od 1100l.</t>
  </si>
  <si>
    <t>UKUPNO BRAVARSKI RADOVI:</t>
  </si>
  <si>
    <t>1. Iscrtavanje horizontalne prometne signalizacije.</t>
  </si>
  <si>
    <t>Obračun po m2 izvedene prometne signalizacije.</t>
  </si>
  <si>
    <t>a) puna crta, kao oznaka parkirališta širine 15 cm</t>
  </si>
  <si>
    <t>b) puna crta širine 15 cm, kao oznaka parkirališta za invalide,</t>
  </si>
  <si>
    <t>zajedno sa invalidskim znakom</t>
  </si>
  <si>
    <t>OSTALI RADOVI UKUPNO:</t>
  </si>
  <si>
    <t>za građevinske i građevinsko-zanatske radove vanjsko uređenje</t>
  </si>
  <si>
    <t xml:space="preserve">I PRIPREMNI RADOVI </t>
  </si>
  <si>
    <t xml:space="preserve">II ZEMLJANI RADOVI </t>
  </si>
  <si>
    <t xml:space="preserve">III BETONSKI I ARM. BETONSKI RADOVI </t>
  </si>
  <si>
    <t xml:space="preserve">IV ZIDARSKI, PODOPOLAGAČKI I ASFALTERSKI RADOVI </t>
  </si>
  <si>
    <t xml:space="preserve">V BRAVARSKI RADOVI </t>
  </si>
  <si>
    <t xml:space="preserve">VI OSTALI RADOVI </t>
  </si>
  <si>
    <t>1. VATRODOJAVNA INSTALACIJA</t>
  </si>
  <si>
    <t>J.C. (kn)</t>
  </si>
  <si>
    <t>Ukupno (kn)</t>
  </si>
  <si>
    <t>1.</t>
  </si>
  <si>
    <t>Dobava i ugradnja optički javljač požara tip kao:</t>
  </si>
  <si>
    <t>SCHRACK  SSD 531sa ugrađenim izolatorom petlje</t>
  </si>
  <si>
    <t>2.</t>
  </si>
  <si>
    <t xml:space="preserve">SCHRACK  SSD 531 sa paralelnim   pokazivačem </t>
  </si>
  <si>
    <t>BA-UPI za ugradnju u spušteni strop</t>
  </si>
  <si>
    <t>3.</t>
  </si>
  <si>
    <t>Dobava i ugradnja termički  javljač požara tip kao:</t>
  </si>
  <si>
    <t>SCHRACK  UTD 531 sa ugrađenim izolatorom petlje</t>
  </si>
  <si>
    <t>4.</t>
  </si>
  <si>
    <t xml:space="preserve">Dobava i ugradnja Podnožje automatskih javljača </t>
  </si>
  <si>
    <t>tip kao:SCHRACK USB 501</t>
  </si>
  <si>
    <t>5.</t>
  </si>
  <si>
    <t>Dobava i ugradnja ručni adresibilni javljač tip kao:</t>
  </si>
  <si>
    <t>SCHRACK MCP 545 sa ugrađenim    izolatorom petlje</t>
  </si>
  <si>
    <t>6.</t>
  </si>
  <si>
    <t>Dobava i ugradnja ulazno – izlazni modul za kontrolu i</t>
  </si>
  <si>
    <t>upravljanje,   tip kao :SCHRACK  BA-OI3  1 nadziranim izlazom i 3 ulaza</t>
  </si>
  <si>
    <t>7.</t>
  </si>
  <si>
    <t xml:space="preserve">Dobava i ugradnja Sirena 24 V,  102 dB   tip kao </t>
  </si>
  <si>
    <t>SCHRACK  Y04</t>
  </si>
  <si>
    <t>8.</t>
  </si>
  <si>
    <t>Dobava i montaža paralelnog signalizatora kod portira. Komplet sa spajanjem</t>
  </si>
  <si>
    <t>9.</t>
  </si>
  <si>
    <t>Ispitivanje instalacije, programiranje  ,upisivanje korisničkih tekstova ,puštanje u rad i obuka korisnika.</t>
  </si>
  <si>
    <t>komplet</t>
  </si>
  <si>
    <t>10.</t>
  </si>
  <si>
    <t>Izrada projektne dokumentacije izvedenog stanja vatrodojavnog sustava</t>
  </si>
  <si>
    <t>11.</t>
  </si>
  <si>
    <t>Funkcionalno ispitivanje vatrodojavnog sustava od strane ovlaštene organizacije te izdavanje odgovarajućih certifikata</t>
  </si>
  <si>
    <t>UKUPNO VATRODOJAVA:</t>
  </si>
  <si>
    <t xml:space="preserve">2. TROŠKOVNIK INSTALACIJA SLABE STRUJE    </t>
  </si>
  <si>
    <t>3.2.   Instalacija CATV</t>
  </si>
  <si>
    <t xml:space="preserve">Dobava i montaža antenskog sustava koji se sastoji od : </t>
  </si>
  <si>
    <t>1.1. Dvodjelni stup 55/48/5000 s priborom za učvršćivanje i sidrenje</t>
  </si>
  <si>
    <t>kpl1</t>
  </si>
  <si>
    <t>1.2. Nosač satelitske antene fi 60 mm s priborom za učvršćivanje</t>
  </si>
  <si>
    <t>1.3. Antena FM</t>
  </si>
  <si>
    <t>kom 1</t>
  </si>
  <si>
    <t>1.4. Antena VHF</t>
  </si>
  <si>
    <t>1.5. Antena UHV</t>
  </si>
  <si>
    <t>kom 2</t>
  </si>
  <si>
    <t>1.6. Sat antena aluminij 120 cm</t>
  </si>
  <si>
    <t>1.7. Nosač 2 LNB</t>
  </si>
  <si>
    <t>1.8. LNB Quattro</t>
  </si>
  <si>
    <t>1.9. Koax kabel tree shield 7 mm</t>
  </si>
  <si>
    <t>m 200</t>
  </si>
  <si>
    <t>1.10.Sitni nespecifirani materijal</t>
  </si>
  <si>
    <t>paušal</t>
  </si>
  <si>
    <t xml:space="preserve">komplet </t>
  </si>
  <si>
    <t xml:space="preserve">Dobava i montaža centralne stanice koja se sastoji od : </t>
  </si>
  <si>
    <t>2.1. Rack kabinet 19“ 36U</t>
  </si>
  <si>
    <t xml:space="preserve">       600x600 s ventilatorskom jedinicom, termostatom, letvom napajanja 6x220V i policom 450 mm</t>
  </si>
  <si>
    <t>2.2. Osnovno kućište Hirschmann CSE 2000 G II s procesorskom jedinicom, softverom za umreženje,modemom za daljinski nadzor,modul za spoj na PC CHZ 2000 S,CHZ 2000 R</t>
  </si>
  <si>
    <t>kpl 2</t>
  </si>
  <si>
    <t>2.3. Dvostruki digitakni zemaljski modul CHC 2022 S ( HRT1,2,Nova, RTL)</t>
  </si>
  <si>
    <t>2.4. Dvostruki digitalni sat modul CHD 2022 S</t>
  </si>
  <si>
    <t>kom 8</t>
  </si>
  <si>
    <t>2.5. Dvostruki digitalni sat modul s CI slotom CHD 2022 SI</t>
  </si>
  <si>
    <t>2.6. Dvostruki modulator A/V za info kanal CHM 2000 S</t>
  </si>
  <si>
    <t>2.7. ModulFM CHV 2000 U</t>
  </si>
  <si>
    <t>2.8. Vodilice kabela vertikalne</t>
  </si>
  <si>
    <t>2.09.Sitni spojni i montažni materijal, spojni kabeli i konektori</t>
  </si>
  <si>
    <t>kpl 1</t>
  </si>
  <si>
    <t>2.10.UPS 1000 VA</t>
  </si>
  <si>
    <t>2.11.Programiranje kanala, balansiranje sustava</t>
  </si>
  <si>
    <t>pau</t>
  </si>
  <si>
    <t>2.12. Linijsko pojačalo GPV 838 s povratnim pojasom 5-65 MHz</t>
  </si>
  <si>
    <t>Dobava , montaža  i spajanje završne RTV antenske utičnice</t>
  </si>
  <si>
    <t>Ispitivanje , mjerenje , izrada protokola i puštanje u rad</t>
  </si>
  <si>
    <t>UKUPNO:</t>
  </si>
  <si>
    <t xml:space="preserve">3.3.   Instalacija  el. satova </t>
  </si>
  <si>
    <t>Dobava i montaža matičnog sata BODET MICROQUARTZ  sa kučištem i prijemnikom točnog vremana DCF 77  ili sl. Komplet sa spajanjem.</t>
  </si>
  <si>
    <t>Dobava i montaža jednostranog analognog 40 cm sata tip kao  BODET Profil   Komplet sa nosačem i spajanjem</t>
  </si>
  <si>
    <t>Ispitivanje instalacije i puštanje u pogon te sitni montažni materijal.</t>
  </si>
  <si>
    <t>REKAPITULACIJA TROŠKOVNIK INSTALACIJE SLABE STRUJE</t>
  </si>
  <si>
    <t>UKUPNO VATRODOJAVA I SLABA STRUJA:</t>
  </si>
  <si>
    <t>PDV</t>
  </si>
  <si>
    <t>SVEUKUPNO:</t>
  </si>
  <si>
    <t xml:space="preserve">GRIJANJE </t>
  </si>
  <si>
    <t>Nabava i montaža:</t>
  </si>
  <si>
    <t>OPIS STAVKE</t>
  </si>
  <si>
    <t>Jed mjera</t>
  </si>
  <si>
    <t>Količina</t>
  </si>
  <si>
    <t>jed. Cijena</t>
  </si>
  <si>
    <t xml:space="preserve">ukupno </t>
  </si>
  <si>
    <t>Cirkulaciona crpka kotla,</t>
  </si>
  <si>
    <t>slijedećih karakteristika :</t>
  </si>
  <si>
    <t>proizvod : "WILO"  ili jednakovrijedan proizvod drugog proizvođača.</t>
  </si>
  <si>
    <t>izvedba :  jednostruka</t>
  </si>
  <si>
    <t>tip :TOP S 30/7</t>
  </si>
  <si>
    <t xml:space="preserve"> -radni medij  - voda °C :                80/60°C </t>
  </si>
  <si>
    <t xml:space="preserve"> -protok vode - m3/h :                   1,0 m3/h</t>
  </si>
  <si>
    <t xml:space="preserve"> -visina dobave - kPa :                        50</t>
  </si>
  <si>
    <t xml:space="preserve"> -snaga elektromotora - W :              200 </t>
  </si>
  <si>
    <t xml:space="preserve"> -jačina struje A :                            0,95</t>
  </si>
  <si>
    <t xml:space="preserve"> -broj okretaja - o / min :                     </t>
  </si>
  <si>
    <t xml:space="preserve"> -napon/frekvencija                          230V/50 Hz</t>
  </si>
  <si>
    <t xml:space="preserve"> -dimenzije priključaka :                   DN 32</t>
  </si>
  <si>
    <t xml:space="preserve"> -težina pumpe - kg :                           </t>
  </si>
  <si>
    <t>Uključivo protuprirubnice, vijke i brtve,GUMENI KOMPENZATOR</t>
  </si>
  <si>
    <t>Cirkulaciona centrifugalna pumpa za spoj na cjevovod,</t>
  </si>
  <si>
    <t>proizvod : "WILO" ili jednakovrijedan proizvod drugog proizvođača.</t>
  </si>
  <si>
    <t xml:space="preserve">tip :       STRATOS 30/1-8 </t>
  </si>
  <si>
    <t xml:space="preserve"> -radni medij  - voda °C :                 80/60 °C</t>
  </si>
  <si>
    <t xml:space="preserve"> -protok vode - m3/h :                     2,0 m3/h</t>
  </si>
  <si>
    <t xml:space="preserve"> -visina dobave - kPa :                       60,0</t>
  </si>
  <si>
    <t xml:space="preserve"> -snaga elektromotora - W :               140</t>
  </si>
  <si>
    <t xml:space="preserve"> -jačina struje A :                              0,93</t>
  </si>
  <si>
    <t xml:space="preserve"> -napon/frekvencija                         230V/50 Hz</t>
  </si>
  <si>
    <t xml:space="preserve"> -težina pumpe - kg :                       </t>
  </si>
  <si>
    <t>tip :       STRATOS 30/1-6</t>
  </si>
  <si>
    <t xml:space="preserve"> -protok vode - m3/h :                    0,7 m3/h</t>
  </si>
  <si>
    <t xml:space="preserve"> -visina dobave - kPa :                        55</t>
  </si>
  <si>
    <t>Troputni elektromotorni ventil  za miješanje tople vode slijedećih</t>
  </si>
  <si>
    <t>karakteristika.</t>
  </si>
  <si>
    <t>DN 15 : Q=1,0 m3/h ; kvs=3,2 m3/h; p=10 kPa</t>
  </si>
  <si>
    <t>Uključivo protuprirubnice, vijke i brtve</t>
  </si>
  <si>
    <t>DN 25 : Q=2,0 m3/h ; kvs=6,3 m3/h; p=11 kpa</t>
  </si>
  <si>
    <t>PROLAZNI (DVOPUTNI) elektromotorni ventil  (0-100 % PI) slijedećih</t>
  </si>
  <si>
    <t>DN 20 : Q=0,7 m3/h ; kvs=1,6 m3/h; p=12 kPa</t>
  </si>
  <si>
    <t>Uključivo holendere , brtve</t>
  </si>
  <si>
    <t>Sabirnik  tople  vode  tw=60°C  izrađen iz crnih</t>
  </si>
  <si>
    <t>bešavnih čeličnih cijevi komplet sa priključcima prirubničkog</t>
  </si>
  <si>
    <t>ili navojnog spoja. U stavci je obuhvaćena izolacija razdjelnika</t>
  </si>
  <si>
    <t>mineralnom vunom oplaštena  alu-limom</t>
  </si>
  <si>
    <t>Razdjelnik je nazivnog pritiska NP 6 i dimenzija</t>
  </si>
  <si>
    <t xml:space="preserve">DN 100  L=800 mm </t>
  </si>
  <si>
    <t xml:space="preserve"> 1xDN40; 1xDN32  ; 2xDN25 ; 1xDN20 ; 1xDN15</t>
  </si>
  <si>
    <t>Razdjelnik tople  vode  tw=80°C  izrađen iz crnih</t>
  </si>
  <si>
    <t xml:space="preserve">DN 100  L= 900 mm </t>
  </si>
  <si>
    <t>Leptirasta zaklopka, komplet sa protuprirubncama, vijcima i</t>
  </si>
  <si>
    <t>brtvama, u izvedbi za NP 6, dimenzija :</t>
  </si>
  <si>
    <t>DN 40</t>
  </si>
  <si>
    <t xml:space="preserve">Kuglasta slavine: </t>
  </si>
  <si>
    <t xml:space="preserve"> </t>
  </si>
  <si>
    <t>DN 15</t>
  </si>
  <si>
    <t>DN 20</t>
  </si>
  <si>
    <t>DN 25</t>
  </si>
  <si>
    <t>DN 32</t>
  </si>
  <si>
    <t>Ventil za hidrauličko balansiranje</t>
  </si>
  <si>
    <t xml:space="preserve"> sa prirubnicama, protuprirubnicama,brtvama i vijcima</t>
  </si>
  <si>
    <t>Nepovratni ventil sa navojem izrađen od mesinga ( do 2" ),</t>
  </si>
  <si>
    <t>a iznad 2" nepovratni ventila sa prirubnicama, protuprirubnicama,</t>
  </si>
  <si>
    <t>brtvama i vijcima :</t>
  </si>
  <si>
    <t>Slavina za punjenje i pražnjenje, dimenzija :</t>
  </si>
  <si>
    <t xml:space="preserve">R  1/2"                    </t>
  </si>
  <si>
    <t xml:space="preserve">R  3/4"                    </t>
  </si>
  <si>
    <t>Prigušivač vibracija, NA PUMPAMA dimenzija :</t>
  </si>
  <si>
    <t>Odzračni lonac volumena 5 litara, komplet sa  priključkom,</t>
  </si>
  <si>
    <t>cijev DN 15  l=5m " i  kuglastim ventilom dn 15 na kraju</t>
  </si>
  <si>
    <t>kompl</t>
  </si>
  <si>
    <t>Manometar sa područjem od 0-6 bara, komplet sa troputnom</t>
  </si>
  <si>
    <t>manometarskom slavinom i kompenzacionom cijevi.</t>
  </si>
  <si>
    <t xml:space="preserve">Termometar sa područjem od 0-120*C, komplet sa tuljkom </t>
  </si>
  <si>
    <t>ugradnja u cjevovod.</t>
  </si>
  <si>
    <t xml:space="preserve">Spremnik TPV  ukupnog volumena V=500 L  </t>
  </si>
  <si>
    <t xml:space="preserve">Uključivo toplovodni grijač Q=20 kW tw=80/60 °C, spremnik ima </t>
  </si>
  <si>
    <t>dva priključka za toplu i hladnu vodu te priključak za recirkulaciju</t>
  </si>
  <si>
    <t>Spremnik je izoliran mineralnom vunom d=80mm u Alu plaštu</t>
  </si>
  <si>
    <t>Uključivo manometar i dva termometra, te priključke za osjetnike temp.</t>
  </si>
  <si>
    <t>Cjevovod izrađen od crnih čeličnih bešavnih cijevi uključivo</t>
  </si>
  <si>
    <t>fazonski komadi te pričvrsni i ovjesni materijal, slijedećih</t>
  </si>
  <si>
    <t>dimenzija:</t>
  </si>
  <si>
    <t xml:space="preserve">DN 15 =      21,3x2,0   .         </t>
  </si>
  <si>
    <t>m'</t>
  </si>
  <si>
    <t xml:space="preserve">DN 20 =      26,9x2,3                        </t>
  </si>
  <si>
    <t xml:space="preserve">DN 25 =      33,7x2,6                        </t>
  </si>
  <si>
    <t xml:space="preserve">DN 32 =      42,4x2,6                        </t>
  </si>
  <si>
    <t xml:space="preserve">DN 40 =      48,3x2,9                        </t>
  </si>
  <si>
    <t>Čišćenje cjevovoda , bojanje temeljnom bojom u dva premaza</t>
  </si>
  <si>
    <t>te , lakiranje u dva premaza vidljivog dijela cjevovoda</t>
  </si>
  <si>
    <t>Toplinska izolacija cjevovoda tople vode mineralnom vunom</t>
  </si>
  <si>
    <t>debljine prema tehničkim uvjetima izvođenja, obložene</t>
  </si>
  <si>
    <t>Al-limom.</t>
  </si>
  <si>
    <t>Pločasti radijator kao proizvod KORADO-RADIK ili jednakovrijedan proizvod drugog proizvođača.</t>
  </si>
  <si>
    <t xml:space="preserve"> Uključivo:</t>
  </si>
  <si>
    <t xml:space="preserve"> Termostatski ventil R 1/2"</t>
  </si>
  <si>
    <t xml:space="preserve"> Termostatska glava </t>
  </si>
  <si>
    <t xml:space="preserve"> Odzračni ventil R 1/4"</t>
  </si>
  <si>
    <t xml:space="preserve"> Ispusni ventil R 1/2"</t>
  </si>
  <si>
    <t xml:space="preserve"> Slijepi čepovi R 1/2"</t>
  </si>
  <si>
    <t xml:space="preserve"> Držači radijatora za zid te odstojnici</t>
  </si>
  <si>
    <t xml:space="preserve"> Radijatorska prigušnica R 1/2"</t>
  </si>
  <si>
    <t xml:space="preserve"> Boja : RAL 9010</t>
  </si>
  <si>
    <t>TIP:</t>
  </si>
  <si>
    <t>33-600/1200</t>
  </si>
  <si>
    <t>22-900/1400</t>
  </si>
  <si>
    <t>22-600/1200</t>
  </si>
  <si>
    <t>22-600/800</t>
  </si>
  <si>
    <t>22-400/2300</t>
  </si>
  <si>
    <t xml:space="preserve">Sav potrošni materijal potreban za montažu navedenog </t>
  </si>
  <si>
    <t>materijala kao: kisik, disuplin,žica za zavarivanje, listovi</t>
  </si>
  <si>
    <t xml:space="preserve">pila za željezo, željezo za ovješenje i konzole cjevovoda, </t>
  </si>
  <si>
    <t>jednostruke i dvostruke cijevne pričvrsnice, vijci, tipli,</t>
  </si>
  <si>
    <t>čvrste točke, čahure za prodor cjevovoda kroz zidove,</t>
  </si>
  <si>
    <t>brtveni materijal, natpisne pločice na ventilima, izrada</t>
  </si>
  <si>
    <t>uokvirene sheme i uputstava za rukovanje instalacijom.</t>
  </si>
  <si>
    <t xml:space="preserve">Tlačne probe </t>
  </si>
  <si>
    <t>Topla proba u trajanju od 72 sata</t>
  </si>
  <si>
    <t>Pripremno završni radovi na gradilištu</t>
  </si>
  <si>
    <t>Transportni troškovi</t>
  </si>
  <si>
    <t>Izrada projekta izvedenog stanja</t>
  </si>
  <si>
    <t>Izrada dokumentacije za tehnički pregled</t>
  </si>
  <si>
    <t>Odvoz otpada s gradilišta</t>
  </si>
  <si>
    <t>Osiguranje gradilišta</t>
  </si>
  <si>
    <t xml:space="preserve">Ostali sitni nepredviđeni troškovi </t>
  </si>
  <si>
    <t>UKUPNO GRIJANJE</t>
  </si>
  <si>
    <t>VENTILACIJA</t>
  </si>
  <si>
    <t>Mali odsisni  ventilator kao proizvod</t>
  </si>
  <si>
    <t>systemair (ili KLIMAKONTAKT)  ili jednakovrijedan proizvod drugog proizvođača.</t>
  </si>
  <si>
    <t>tip  CBF 100 S</t>
  </si>
  <si>
    <t>L=100 m3/h</t>
  </si>
  <si>
    <t>Hext=48 Pa</t>
  </si>
  <si>
    <t xml:space="preserve">Nel=45 W : 230 V; 50Hz </t>
  </si>
  <si>
    <t>dB(A)= 40</t>
  </si>
  <si>
    <t>tip  BF 100 S</t>
  </si>
  <si>
    <t>L=60 m3/h</t>
  </si>
  <si>
    <t xml:space="preserve">KROVNI  odsisni ventilator  s motorom izvan struje zraka </t>
  </si>
  <si>
    <t>za odsis zraka iz kuhinje preko nape.</t>
  </si>
  <si>
    <t>L=1000 m3/h</t>
  </si>
  <si>
    <t>Hext=300 Pa</t>
  </si>
  <si>
    <t>Nel=280 W : 230V; 1,5A</t>
  </si>
  <si>
    <t>dB(A)= 41/49</t>
  </si>
  <si>
    <t xml:space="preserve">Komplet s elastičnim priključkom , ovjesnim i spojno -brtvenim </t>
  </si>
  <si>
    <t xml:space="preserve">materijalom, prijelaznim komadom </t>
  </si>
  <si>
    <t>Proizvod kao: SYSTEMAIR  Typ DVN 355 E4  ili jednakovrijedan proizvod drugog proizvođača.</t>
  </si>
  <si>
    <t>Podstropna klim a komora  kao proizvod "SYSTEMAIR" tip TA1500HW  ili jednakovrijedan proizvod drugog proizvođača.</t>
  </si>
  <si>
    <t>sastavljena od :</t>
  </si>
  <si>
    <t>Filtersko grijačke sekcije:</t>
  </si>
  <si>
    <t>Filter EU4</t>
  </si>
  <si>
    <t>Qg=13 kW; tw= 80/60?C</t>
  </si>
  <si>
    <t>Ventilatorske sekcije.</t>
  </si>
  <si>
    <t xml:space="preserve">V=1000 m3/h </t>
  </si>
  <si>
    <t>hex=210 Pa</t>
  </si>
  <si>
    <t xml:space="preserve">Nel=573 W: 230 V </t>
  </si>
  <si>
    <t>uključivo usisna žaluzina s elektromotornim pogonom, elastični</t>
  </si>
  <si>
    <t>priključci, protusmrzavajući termostat, osjetnici temperature</t>
  </si>
  <si>
    <t>vodena strana specificirana u troškovniku grijanja</t>
  </si>
  <si>
    <t>Fasadna čelična protukišna rešetka, proizvod</t>
  </si>
  <si>
    <t xml:space="preserve"> "Klimaoprema" - Samobor ili jednakovrijedan proizvod drugog proizvođača., tipa i dimenzija:</t>
  </si>
  <si>
    <t>FŽ  -600x250</t>
  </si>
  <si>
    <t>Kanali SPIRO od pocinčanog lima (izrada prema normativima)</t>
  </si>
  <si>
    <t xml:space="preserve">Dimenzije kanala su prema grafičkom dijelu projekta </t>
  </si>
  <si>
    <t xml:space="preserve"> uključivo  fazonske komade T račve koljena , redukcije</t>
  </si>
  <si>
    <t>Uklučiti i sav brtveni i ovjesni materijal potreban za montažu.</t>
  </si>
  <si>
    <t>? 100</t>
  </si>
  <si>
    <t>m</t>
  </si>
  <si>
    <t>? 200</t>
  </si>
  <si>
    <t xml:space="preserve">Rešetke i amnomostati  za zrak - tlak ili odsis zraka kao proizvod </t>
  </si>
  <si>
    <t>Klimaoprema Samobor  ili jednakovrijedan proizvod drugog proizvođača.</t>
  </si>
  <si>
    <t>OAH- 2     1225x125</t>
  </si>
  <si>
    <t xml:space="preserve">OAS          325x125 </t>
  </si>
  <si>
    <t xml:space="preserve">Kanali izrađeni od POCINČANOG LIMA prema tehničkim uvjetima </t>
  </si>
  <si>
    <t>Uključivo sav spojni brtveni i ovjesni materijal  potreban za izradu</t>
  </si>
  <si>
    <t>kanal, kao i sve fazonske komade ,račve ,koljena itd...</t>
  </si>
  <si>
    <t>Sitni potrošni materijal potreban za montažu navedene</t>
  </si>
  <si>
    <t>opreme i materijala, kao što je profilno željezo za ovješenja</t>
  </si>
  <si>
    <t>i konzole, vijci, matice, pop nitne, listovi pila za željezo,</t>
  </si>
  <si>
    <t>brusne ploče, kisik, plin, žica i elektrode za zavarivanje i sl.</t>
  </si>
  <si>
    <t>Probni pogon instalacije u trajanju od po tri dana (3x8=24h)</t>
  </si>
  <si>
    <t>(ljeto, zima ) uz potpuno postizanje projektiranih parametara.</t>
  </si>
  <si>
    <t>Gorivo i ostale energente osigurava investitor.</t>
  </si>
  <si>
    <t xml:space="preserve">Montaža opreme i materijala sadržanih u stavkama </t>
  </si>
  <si>
    <t>uključivo hladne tlačne probe, unutrašnji transport</t>
  </si>
  <si>
    <t>opreme i materijala na gradilištu, balansiranje sistema i</t>
  </si>
  <si>
    <t>puštanje u pogon, sve dokumentirano ovjerenim zapisnicima.</t>
  </si>
  <si>
    <t>Transport alata i materijala na gradilište, te prijevoz alata</t>
  </si>
  <si>
    <t>i preostalog materijala sa gradilišta .</t>
  </si>
  <si>
    <t>Izrada projekta izvedenog stanja -kompletno s ispravno ucrtanim</t>
  </si>
  <si>
    <t>elementima postrojenja - potpisano od strane nadzornog inženjera</t>
  </si>
  <si>
    <t>u 4 kopije. Primopredaja na dan tehničkog pregleda.</t>
  </si>
  <si>
    <t>UKUPNO VENTILACIJA:</t>
  </si>
  <si>
    <t>REKAPITULACIJA</t>
  </si>
  <si>
    <t>GRIJANJE</t>
  </si>
  <si>
    <t>SVEUKUPNO</t>
  </si>
  <si>
    <t>+PDV</t>
  </si>
  <si>
    <t>jedinica mjere</t>
  </si>
  <si>
    <t xml:space="preserve">količina </t>
  </si>
  <si>
    <t>Ukupno</t>
  </si>
  <si>
    <t>I. INSTALACIJA VODOVODA</t>
  </si>
  <si>
    <t>1. Nabava i postava polipropilenske vodovodne cijevi (PP-system) sa svim spojnim komadima NP 16 sustava "Georg Fischer" (+GF+) spajane fusijskim spojevima i elektrofusijskim sponicama.</t>
  </si>
  <si>
    <t xml:space="preserve">U cijenu uključena nabava i postava zaštitne izolacije tipa "Armaflex" "Tubolit SR-plus", povezane ljepljivom trakom. </t>
  </si>
  <si>
    <t>U cijenu uključena izrada šliceva, rupa i sl. u svrhu postavljanja cijevi odnosno pračenje građevinski radova u smislu ostavljanja potrebnih proboja i šliceva uključivo i pomoćni materijal (stiropor i sl.)</t>
  </si>
  <si>
    <t>U specifikaciji je označen unutarnji promjer cijevi.</t>
  </si>
  <si>
    <t>Obračun po m1.</t>
  </si>
  <si>
    <t>* NO 40 mm</t>
  </si>
  <si>
    <t>* NO 32 mm</t>
  </si>
  <si>
    <t>* NO 25 mm</t>
  </si>
  <si>
    <t>* NO 20 mm</t>
  </si>
  <si>
    <t>* NO 15 mm</t>
  </si>
  <si>
    <t>2. Nabava i postava kuglaste navojne slavine za vodovodnu instalaciju NP 10 iz PP-R sustava s poniklovano kapom i rozetom</t>
  </si>
  <si>
    <t>Obračun po ugrađenom komadu</t>
  </si>
  <si>
    <t>3. Isto kao i stavka 3, bez kape i rozete.</t>
  </si>
  <si>
    <t>4. Ugradnja glavnog vodomjera o opremom u vodomjernom oknu dimenzija 100x100x120 cm te nabava i ugradnja dva kuglasta ventila od kojih je jedan s ogrankom za pražnjenje.</t>
  </si>
  <si>
    <t>Obračun po kompletu.</t>
  </si>
  <si>
    <t>5. Nabava i postava slavina za perilicu suđa s rozetom i holenderom.</t>
  </si>
  <si>
    <t>6. Nabava i postava cirkularne pumpe na recirkulacijskom vodu s dva ravna propusna ventila.</t>
  </si>
  <si>
    <t>7. Nabava i postava vrtnih hidranata s lijevanoželjeznom ovalnom kapom i poklopcem.</t>
  </si>
  <si>
    <t>Obračun po komadu</t>
  </si>
  <si>
    <t>8. Razni montažni, brtveni i ostali sitni materijal.</t>
  </si>
  <si>
    <t>Obračun paušalno</t>
  </si>
  <si>
    <t>pauš</t>
  </si>
  <si>
    <t>9. Ispitivanje postavljeno cijevovoda na nepropusnost tlačnom probom na vodeni pritisak od 12 bara, prema opisu u tehničkim uvjetima izvođenja.</t>
  </si>
  <si>
    <t>Obračun po m1 ispitanog cijevovoda</t>
  </si>
  <si>
    <t>10. Čišćenje i ispiranje postavljenog cjevovoda nakon kompletno dovršenih radova čistom vodom brzinom najmanje 1,5 m/s.</t>
  </si>
  <si>
    <t>Ispiranje se vrši dok se na ispustima ne pojavi čista voda.</t>
  </si>
  <si>
    <t>Obračun po m1 ispranog cjevovoda.</t>
  </si>
  <si>
    <t>11. Dezinfeksija cjevovoda prije stavljanja u pogon, a vrši se s 30 g čistog klora na 1 m3 vode.</t>
  </si>
  <si>
    <t>Voda ostaje u cjevovodu 24 sata. Dezinfekcija je uspješna ako analizirani uzorak daje zadovoljavajući labaratorijski rezultat.</t>
  </si>
  <si>
    <t>12 Labaratorijsko ispitivanje kvalitete vode uzimanjem uzorka.</t>
  </si>
  <si>
    <t>INSTALACIJA VODOVODA ukupno</t>
  </si>
  <si>
    <t xml:space="preserve">II. PROTUPOŽARNA INSTALACIJA </t>
  </si>
  <si>
    <t>1.  Nabava i postava polipropilenske vodovodne cijevi (PP-system) sa svim spojnim komadima NP 16 sustava "Georg Fischer" (+GF+) spajane fusijskim spojevima i elektrofusijskim sponicama za VANJSKU protupožarnu mrežu.</t>
  </si>
  <si>
    <t>U cijenu uključena nabava i postava zaštitne izolacije tipa "Armaflex" "Tubolit SR-Plus" povezane ljepljivom trakom.</t>
  </si>
  <si>
    <t>Cijevi položiti na piješčanu posteljicu debljine 10 cm.</t>
  </si>
  <si>
    <t>* NO 80 mm</t>
  </si>
  <si>
    <t>* NO 65 mm</t>
  </si>
  <si>
    <t>2. Nabava i postava polipropilenske vodovodne cijevi (PP-system) sa svim spojnim komadima NP 16 sustava "Georg Fischer" (+GF+) spajane fusijskim spojevima i elektrofusijskim sponicama za UNUTARNJU protupožarnu mrežu.</t>
  </si>
  <si>
    <t>U cijenu uključena izrada šliceva, rupa i sl. u svrhu postavljanja cijevi odnosno praćenja građevinskih radova u smislu ostavljanja potrebnih proboja i šliceva uključivo i pomoćni materijal (stiropor i ls.)</t>
  </si>
  <si>
    <t>* NO 50 mm</t>
  </si>
  <si>
    <t>3. Nabava i ugradnja zidnog protupožarnog hidranta fi 50 s kosim propusnim ventilom u limenoj kutiji dim. 50x50x10 cm s 15 m gumiranog crijeva i univerzalnom mlaznicom, kao proizvod "Pastor" Zagreb.</t>
  </si>
  <si>
    <t>Obračun po ugrađenom kompletu.</t>
  </si>
  <si>
    <t>4. Nabava i ugradnja aparata za početno gašenje požara, kao tip S-9, proizvod "Pastor" zagreb, na posebnim nosačima na zidu.</t>
  </si>
  <si>
    <t>5. Ugradnja glavnog vodomjera s opremom za protupožarnu mrežu smještenom u vodomjernom oknu s glavnim kućnim vodomjerom te nabava i ugradnja dva kuglasta ventila od kojih je jedan s ogrankom za pražnjenje.</t>
  </si>
  <si>
    <t xml:space="preserve">Obračun po kompletu. </t>
  </si>
  <si>
    <t>6. Nabava i ugradnja vanjskog protupožarnog, nadzemnog hidranta, komplet s ugradbenom armaturom i lijevanoželjeznim zasunom s uličnom ugradbenom kapom i armaturom.</t>
  </si>
  <si>
    <t>7. Razni montažni, brtveni i ostali sitni materijal.</t>
  </si>
  <si>
    <t>Obračun paušalno.</t>
  </si>
  <si>
    <r>
      <rPr>
        <sz val="11"/>
        <color theme="1"/>
        <rFont val="Calibri"/>
        <charset val="238"/>
        <scheme val="minor"/>
      </rPr>
      <t xml:space="preserve">8. Ispitivanje postavljeno cijevovoda na nepropusnost tlačnom probom s vodeni pritisak od 12 bara, prema opisu u tehničkim uvjetima izvođenja, te </t>
    </r>
    <r>
      <rPr>
        <u/>
        <sz val="11"/>
        <color theme="1"/>
        <rFont val="Calibri"/>
        <charset val="238"/>
        <scheme val="minor"/>
      </rPr>
      <t xml:space="preserve">pribavljanje atesta </t>
    </r>
    <r>
      <rPr>
        <sz val="11"/>
        <color theme="1"/>
        <rFont val="Calibri"/>
        <charset val="238"/>
        <scheme val="minor"/>
      </rPr>
      <t xml:space="preserve"> o ispravnosti hidrantske mreže.</t>
    </r>
  </si>
  <si>
    <t>Obračun po m1 ispitanog cijevovoda.</t>
  </si>
  <si>
    <t>9. Labaratorijsko ispitivanje kvalitete vode na vanjskoj hidrantskoj mreži uzimanjem uzoraka.</t>
  </si>
  <si>
    <t>PROTUPOŽARNA INSTALACIJA - ukupno</t>
  </si>
  <si>
    <t>III VERTIKALNA KANALIZACIJA</t>
  </si>
  <si>
    <t xml:space="preserve">1. Nabava i postava polipropilenske kanalizacijske cijevi spajane međusobno naglavcima s gumenim prstenom kao proizvod "POLO-KAL NG" (niskošumske cijevi) i sl. </t>
  </si>
  <si>
    <t>Uključen potrebni pričvrsni materijal.</t>
  </si>
  <si>
    <t>U cijenu uključena izrada šliceva, rupa i sl. u svrhu postavljanja cijevi odnosno praćenje građevinskih radova u smislu ostavljanja potrebnim proboja i šliceva uključivo i pomoćni materijal(stiropor i sl.)</t>
  </si>
  <si>
    <t>Obračun po m1 ugrađene cijevi.</t>
  </si>
  <si>
    <t>* NO 110 mm</t>
  </si>
  <si>
    <t>2. Nabava i postava fazonskih komada za polipropilenske kanalizacijske cijevi spajane naglavcima s gumenim prstenom kao proizvod "POLO-KA NG" (niskošumne cijevi) ili sl.</t>
  </si>
  <si>
    <t>Obračun po fazonskom komadu.</t>
  </si>
  <si>
    <t>* Rč 110/110/110</t>
  </si>
  <si>
    <t>* Rč 110/110</t>
  </si>
  <si>
    <t xml:space="preserve">* Rč 110/50 </t>
  </si>
  <si>
    <t>* Rč110</t>
  </si>
  <si>
    <t>* Luk 110;90°</t>
  </si>
  <si>
    <t>3. Nabava i postava polipropilenske kanalizacijske cijevi ("KCM" cijev) spajane međusobno naglavcima s gumenim prstenom, za spajanje na vertikale, postavljeni u pod i zidu.</t>
  </si>
  <si>
    <t xml:space="preserve">Uključen potrebni pričvrsni materijal. </t>
  </si>
  <si>
    <t>U cijenu uključena izrada šliceva, rupa i sl. u svrhu postavljanja cijevi odnosno pračenja građevinskih radova u smislu ostavljanja potrebnih proboja i šliceva uključivo i pomoćni materijal (stiropor i sl.)</t>
  </si>
  <si>
    <t xml:space="preserve">4. Nabava i postava fazonskih komada za polipropilentne kanalizacijske cijevi ("KCM" cijevi) spajane međusobno naglavcima s gumenim prstenom za spajanje na vertikale, postavljeni u podu i zidu. </t>
  </si>
  <si>
    <t>* Luk 50;90°</t>
  </si>
  <si>
    <t>* Luk 40;90°</t>
  </si>
  <si>
    <t>* Luk 32;90°</t>
  </si>
  <si>
    <t>* Rč 50/32/45°</t>
  </si>
  <si>
    <t>* Rč 40/32/87°</t>
  </si>
  <si>
    <t>* Rd 40/32</t>
  </si>
  <si>
    <t>5. Nabava i postava ventilacijskih kapa od pocinčanog lima NO 110</t>
  </si>
  <si>
    <t>6. Nabava i postava zidnog sifona NO 40mm s poniklovanom maskom za spoj perilice posuđa.</t>
  </si>
  <si>
    <t>7. Nabava poniklovanih vratašaca s okvirom, dim. 25x25, ispred revizije</t>
  </si>
  <si>
    <t>8. Nabava i postava podnog slivnika NO 100 s rešetkom od inoxa.</t>
  </si>
  <si>
    <t>9. Nabava i postava kupaoničkog PP slivnika NO 50 s rešetkom od inoxa.</t>
  </si>
  <si>
    <t>10. Razni montažni, brtveni i ostali sitni materijal.</t>
  </si>
  <si>
    <t>11. Ispitivanje postavljene instalacije na vodonepropusnost.</t>
  </si>
  <si>
    <t>VERTIKALNA KANALIZACIJA - ukupno</t>
  </si>
  <si>
    <t>IV. HORIZONTALNA KANALIZACIJA</t>
  </si>
  <si>
    <t>1. Nabava i postava tvrde PVC kanalizacijske cijevi ("UKC") u pripremljene rovove u podrumu s posteljicom te u oknima do kineta i kao dio kineta</t>
  </si>
  <si>
    <t>Spajanje cijevi vršiti naglavcima s gumenim prstenom. U cijenu uključena izrada šliceva, rupa i sl. u svrhu postavljanja cijevi odnosno praćenja građevinskih radova u smislu ostavljanja potrebnih proboja i šliceva uključivo i pomoćni materijal (stiropor i sl.)</t>
  </si>
  <si>
    <t>Uključen potrebni pričvrsni materijal u šahtama i pripomoć zidaru pri izradi kinete.</t>
  </si>
  <si>
    <t>* NO 160</t>
  </si>
  <si>
    <t>* NO 110</t>
  </si>
  <si>
    <t>* NO70</t>
  </si>
  <si>
    <t>* NO 50</t>
  </si>
  <si>
    <t>2. Nabava i postava fazonskih komada za tvrde PVC kanalizacijske cijevi ("UKC") u pripremljene rovove u podrumu s posteljicom te u oknima do kineta i kao dio kineta, te za drenažne cijevi.</t>
  </si>
  <si>
    <t>Spajanje cijevi se vrši naglavcima s gumenim prstenom.</t>
  </si>
  <si>
    <t>* Rč 160/70</t>
  </si>
  <si>
    <t>* Rč 110/70</t>
  </si>
  <si>
    <t>* Rč70/70</t>
  </si>
  <si>
    <t>* Rč 70/50</t>
  </si>
  <si>
    <t>* RČ 70/32</t>
  </si>
  <si>
    <t>* Rč 50/50</t>
  </si>
  <si>
    <t>* Rč 50/40</t>
  </si>
  <si>
    <t>* Rč 50/32</t>
  </si>
  <si>
    <t>* Luk 50;45°</t>
  </si>
  <si>
    <t>3. Nabava, doprema i ugradnja lijevano željezne ulične rešetke dimenzija 250x500 mm i nosivosti 15 kN.</t>
  </si>
  <si>
    <t>Obračun po metru ugrađene rešetke.</t>
  </si>
  <si>
    <t>4. Nabava i doprema plinonepropusnih (uljnih) pocinćanih poklopaca izrađenih iz čeličnih profila dim. 60x60 cm s trnom - ručicom za podizanje poklopca.</t>
  </si>
  <si>
    <t>Poklopac će se ugraditi u sklopu izrade a.b. Prstena.</t>
  </si>
  <si>
    <t>U cijenu uključena nabava i usipavanje ulja i žlijeb.</t>
  </si>
  <si>
    <t>Obračun po komadu poklopca.</t>
  </si>
  <si>
    <t>5.Nabava i doprema lijevanoželjeznih poklopaca izrađenih iz čeličnih profila dim. 60x60 cm s trnom - ručicom za podizanje poklopca.</t>
  </si>
  <si>
    <t>Obračun po komadu poklopca</t>
  </si>
  <si>
    <t>6. Nabava, doprema i postava uređaja za biološko-aerobno pročišćavanje otpadnih voda - biorotor kapaciteta 10 m3/dan, tipa kao proizvod "TEHNIX" dimenzija 6,0x2,0x2,0m.</t>
  </si>
  <si>
    <t>7. Izgradnja vodonepropusne sabirne jame kapaciteta 68,70m3 - V=3,5x9,04x2,0</t>
  </si>
  <si>
    <t>8. Nabava, doprema i postava lijevano željeznih separatora ulja za protok 1.5 l/s, tipa kao "TEHNIX 800".</t>
  </si>
  <si>
    <t>Separator se postavlja na pripremljenu betonsku podlogu.</t>
  </si>
  <si>
    <t>Obračun po komadu postavljenog separatora s poklopcem i fazonskim komadima za spoj na plastične cijevi.</t>
  </si>
  <si>
    <t>9. Razni montažni, brtveni i ostali sitni materijal.</t>
  </si>
  <si>
    <t>10. Ispitivanje postavljene instalacije na vodonepropusnost.</t>
  </si>
  <si>
    <t>HORIZONTALNA KANALIZACIJA - ukupno</t>
  </si>
  <si>
    <t>V SANITARNI UREĐAJI</t>
  </si>
  <si>
    <t>1. Dobava i postava konzolne WC školjke s odvodom u zid 1. klase od keramike i niskomontažnog ugradbenog vodokotlića zajedno s ispirnom cijevi te WC daskom od tvrde plastike s poklopcem.</t>
  </si>
  <si>
    <t>U cijenu uključiti nabavu i ugradnju potrebnih ventila, te nastavaka, maski i sl.</t>
  </si>
  <si>
    <t>Izvršiti potrebno silikoniranje sanitarnim silikonom bijele boje.</t>
  </si>
  <si>
    <t>2. Dobava i postava dječje konzolne WC školjke s odvodom u zid 1. klase od keramike i niskomontažnog ugradbenog vodokotlića zajedno s ispirnom cijevi te WC daskom od tvrde plastike s poklopcem.</t>
  </si>
  <si>
    <t xml:space="preserve">U cijenu uključiti nabavu i ugradbu potrebnih ventila, te nastavka, masli i sl. </t>
  </si>
  <si>
    <t xml:space="preserve">kom </t>
  </si>
  <si>
    <t>3. Dobava i postava umivaonika od keramike 1. klase dim. 56-60 cm s "dijana" vijcima za ugradnju na zid.</t>
  </si>
  <si>
    <t xml:space="preserve">Isto tako ugraditi jednoručnu bateriju za hladnu i toplu vodu. </t>
  </si>
  <si>
    <t xml:space="preserve">U cijenu uključiti nabavu i ugradnju kutnih ventila i odljevnih garnitura. </t>
  </si>
  <si>
    <t xml:space="preserve">Izvršiti potrebno silikoniranje sanitarnim silikonom bijele boje. </t>
  </si>
  <si>
    <t>4. Dobava i postava dječjih umivaonika od keramike 1. klase dim. 56-60 cm s "dijana" vijcima za ugradnju na zid.</t>
  </si>
  <si>
    <t xml:space="preserve">Isto tako ugraditi jednoručnu bateriju za hladnu i toplu vodu sa termomješačem za mogućnost namještanja stalne temperature tople vode </t>
  </si>
  <si>
    <t>5. Dobava i postava BLATEX uređaja za pražnjenje i pranje noćnih posuda.</t>
  </si>
  <si>
    <t>6. Dobava i postava akrilne tuš kade dim. 90x90 cm uz zidarsku pripomoć.</t>
  </si>
  <si>
    <t>Isto tako ugraditi zidnu jednoručnu bateriju za toplu i hladnu vodu s tušom.</t>
  </si>
  <si>
    <t>U cijenu uključiti nabavu i ugradnju odljevno-preljevne garniture.</t>
  </si>
  <si>
    <t>7. Dobava i postava zidnih, jednoručnih, niklovanih baterija s termomješačem za mogućnost namještanja stalne temperature tople vode.</t>
  </si>
  <si>
    <t>8. Dobava i postava akumulacijskog bojlera za centralnu pripremu tople vode smještenog u kotlovnici kapaciteta 500 L.</t>
  </si>
  <si>
    <t>9. Dobava i postava armature za sudoper u koju spada plastični sifon sa izljevnim i preljevnim ventilom i stojeća baterija za toplu i hladnu vodu.</t>
  </si>
  <si>
    <t>* jednodijelni</t>
  </si>
  <si>
    <t>* dvodijelni</t>
  </si>
  <si>
    <t>10. Dobava i postava držača Wc papira.</t>
  </si>
  <si>
    <t>11. Dobava i postava držača papirnatih ručnika</t>
  </si>
  <si>
    <t>12. Razni ovjesni i pričvrsni materijal te sitni spojni materijal.</t>
  </si>
  <si>
    <t>13. Funkcionalna proba nakon izvršene montaže svih sanitarnih uređana.</t>
  </si>
  <si>
    <t>SANITARNI UREĐAJI - ukupno</t>
  </si>
  <si>
    <t>VI GRAĐEVINSKI RADOVI UZ KANALIZACIJU I VODOVODNU MREŽU</t>
  </si>
  <si>
    <t>A - ZEMLJANI RADOVI</t>
  </si>
  <si>
    <t>1. Strojni iskop kanala za postavu kanalizacijskih cijevi.</t>
  </si>
  <si>
    <t>Kanal širine 60-80 cm. Dubine do 1,5 m</t>
  </si>
  <si>
    <t xml:space="preserve">2. Proširivanje iskopanog kanala na mjestima šahta i separatora. </t>
  </si>
  <si>
    <t>Šahta svijetlog otora 60x60 cm i stijenki debljine 15 cm te dubine do 150 cm</t>
  </si>
  <si>
    <t>3. Planiranje dna kanala i izrada posteljice za postavu kanalizacijskih cijevi.</t>
  </si>
  <si>
    <t>4. Izrada posteljice i zasipavanje postavljenih kanalizacijskih cijevi kamenom sitneži ili "0" do 30 cm iznad tjemena cijevi.</t>
  </si>
  <si>
    <t>5. Zatrpavanje ostatka kanala kanalizacije materijalom iz iskopa</t>
  </si>
  <si>
    <t>6. Strojni iskop kanala za postavu vodovodnih cijevi.</t>
  </si>
  <si>
    <t>Kanal dimenzije 80x140cm.</t>
  </si>
  <si>
    <t>7. Izrada posteljice i zasipavanje postavljenih kanalizacijskih cijevi kamenom sitneži ili "0" do 30 cm iznad tjemena cijevi.</t>
  </si>
  <si>
    <t>8. Zatrpavanje kanala vodovodnih instalacija materijalom iz iskopa</t>
  </si>
  <si>
    <t>9. Utovar i odvoz viška materijala iz iskopa na gradski deponij</t>
  </si>
  <si>
    <t>B - BETONSKI RADOVI</t>
  </si>
  <si>
    <t>1. Izrada vodomjernog okna svijetlog otvora 100x100x120 cm. Debljine stijenki okna iz betona ili betonskih blokova debljine 15 cm.</t>
  </si>
  <si>
    <t>U cijenu šahte predvidjeti lijevano željezni poklopac.</t>
  </si>
  <si>
    <t>2. Izrada a.b. Kanalizacijskih šahti izvan objekta, debljine stijenki 15 cm sa izrađenim kinetama.</t>
  </si>
  <si>
    <t>* svijetli otvor 60x60 cm, dubine do 1,5 m</t>
  </si>
  <si>
    <t>3. Izrada a.b. Kanalizacijskih šahti unutar objekta, debljine stjenki 15 cm sa izrađenim kinetama.</t>
  </si>
  <si>
    <t>GRAĐEVINSKI RADOVI UZ KANALIZACIJU I VODOVOD - ukupno</t>
  </si>
  <si>
    <t>UKUPNO - VODOVOD I KANALIZACIJA</t>
  </si>
  <si>
    <t>Građevinski radovi - objekat</t>
  </si>
  <si>
    <t>Građevinski radovi - vanjsko uređenje</t>
  </si>
  <si>
    <t>Vatrodojava i slaba struja</t>
  </si>
  <si>
    <t>Strojarske instalacije</t>
  </si>
  <si>
    <t>Vodovod i kanalizacija</t>
  </si>
  <si>
    <t>A) UKUPNO:</t>
  </si>
  <si>
    <t>B) +PDV</t>
  </si>
  <si>
    <t>SVEUKUPNO S PDV-OM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</si>
</sst>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_ ;_ * \-#,##0_ ;_ * &quot;-&quot;_ ;_ @_ "/>
    <numFmt numFmtId="177" formatCode="#,##0.00\ &quot;kn&quot;;[Red]\-#,##0.00\ &quot;kn&quot;"/>
    <numFmt numFmtId="178" formatCode="_ * #,##0.00_ ;_ * \-#,##0.00_ ;_ * &quot;-&quot;??_ ;_ @_ "/>
    <numFmt numFmtId="42" formatCode="_(&quot;$&quot;* #,##0_);_(&quot;$&quot;* \(#,##0\);_(&quot;$&quot;* &quot;-&quot;_);_(@_)"/>
    <numFmt numFmtId="179" formatCode="#,##0.00\ &quot;kn&quot;"/>
  </numFmts>
  <fonts count="29"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1"/>
      <name val="Calibri"/>
      <charset val="238"/>
      <scheme val="minor"/>
    </font>
    <font>
      <b/>
      <u/>
      <sz val="16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theme="1"/>
      <name val="Calibri"/>
      <charset val="238"/>
      <scheme val="minor"/>
    </font>
    <font>
      <b/>
      <u/>
      <sz val="11"/>
      <color theme="1"/>
      <name val="Calibri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4" fillId="16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17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9" fontId="0" fillId="0" borderId="1" xfId="0" applyNumberFormat="1" applyBorder="1"/>
    <xf numFmtId="0" fontId="0" fillId="0" borderId="2" xfId="0" applyBorder="1"/>
    <xf numFmtId="179" fontId="0" fillId="0" borderId="2" xfId="0" applyNumberFormat="1" applyBorder="1"/>
    <xf numFmtId="0" fontId="1" fillId="0" borderId="1" xfId="0" applyFont="1" applyBorder="1"/>
    <xf numFmtId="2" fontId="0" fillId="0" borderId="0" xfId="0" applyNumberFormat="1"/>
    <xf numFmtId="179" fontId="0" fillId="0" borderId="0" xfId="0" applyNumberFormat="1"/>
    <xf numFmtId="0" fontId="2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179" fontId="0" fillId="0" borderId="3" xfId="0" applyNumberForma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0" fillId="0" borderId="0" xfId="0" applyNumberFormat="1"/>
    <xf numFmtId="49" fontId="0" fillId="0" borderId="0" xfId="0" applyNumberFormat="1"/>
    <xf numFmtId="177" fontId="0" fillId="0" borderId="0" xfId="0" applyNumberFormat="1" applyAlignment="1">
      <alignment horizontal="center" vertical="center"/>
    </xf>
    <xf numFmtId="4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Font="1"/>
    <xf numFmtId="2" fontId="0" fillId="0" borderId="0" xfId="0" applyNumberFormat="1" applyFont="1"/>
    <xf numFmtId="2" fontId="4" fillId="0" borderId="0" xfId="0" applyNumberFormat="1" applyFont="1"/>
    <xf numFmtId="179" fontId="4" fillId="0" borderId="0" xfId="0" applyNumberFormat="1" applyFont="1"/>
    <xf numFmtId="0" fontId="5" fillId="0" borderId="0" xfId="0" applyFont="1" applyFill="1"/>
    <xf numFmtId="0" fontId="5" fillId="0" borderId="0" xfId="0" applyFont="1"/>
    <xf numFmtId="179" fontId="6" fillId="0" borderId="0" xfId="0" applyNumberFormat="1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1"/>
  <sheetViews>
    <sheetView topLeftCell="A589" workbookViewId="0">
      <selection activeCell="F231" sqref="F231"/>
    </sheetView>
  </sheetViews>
  <sheetFormatPr defaultColWidth="9" defaultRowHeight="15"/>
  <cols>
    <col min="2" max="5" width="9.14285714285714" customWidth="1"/>
    <col min="9" max="9" width="9.14285714285714" style="7"/>
    <col min="11" max="11" width="9.14285714285714" style="7"/>
    <col min="14" max="14" width="12.7142857142857" style="8" customWidth="1"/>
    <col min="16" max="16" width="19.4285714285714" customWidth="1"/>
  </cols>
  <sheetData>
    <row r="1" spans="8:11">
      <c r="H1" t="s">
        <v>0</v>
      </c>
      <c r="I1" s="7" t="s">
        <v>1</v>
      </c>
      <c r="J1" t="s">
        <v>2</v>
      </c>
      <c r="K1" s="7" t="s">
        <v>3</v>
      </c>
    </row>
    <row r="2" spans="1:1">
      <c r="A2" s="9" t="s">
        <v>4</v>
      </c>
    </row>
    <row r="4" spans="1:1">
      <c r="A4" t="s">
        <v>5</v>
      </c>
    </row>
    <row r="5" spans="2:2">
      <c r="B5" t="s">
        <v>6</v>
      </c>
    </row>
    <row r="6" spans="2:2">
      <c r="B6" t="s">
        <v>7</v>
      </c>
    </row>
    <row r="7" spans="2:2">
      <c r="B7" t="s">
        <v>8</v>
      </c>
    </row>
    <row r="8" spans="2:11">
      <c r="B8" t="s">
        <v>9</v>
      </c>
      <c r="H8" t="s">
        <v>10</v>
      </c>
      <c r="I8" s="7">
        <v>180</v>
      </c>
      <c r="K8" s="7">
        <f>I8*J8</f>
        <v>0</v>
      </c>
    </row>
    <row r="10" spans="1:1">
      <c r="A10" t="s">
        <v>11</v>
      </c>
    </row>
    <row r="11" spans="2:2">
      <c r="B11" t="s">
        <v>12</v>
      </c>
    </row>
    <row r="12" spans="2:2">
      <c r="B12" t="s">
        <v>13</v>
      </c>
    </row>
    <row r="13" spans="2:11">
      <c r="B13" t="s">
        <v>14</v>
      </c>
      <c r="H13" t="s">
        <v>10</v>
      </c>
      <c r="I13" s="7">
        <v>376</v>
      </c>
      <c r="K13" s="7">
        <f>I13*J13</f>
        <v>0</v>
      </c>
    </row>
    <row r="15" spans="1:11">
      <c r="A15" s="9" t="s">
        <v>15</v>
      </c>
      <c r="K15" s="7">
        <f>K8+K13</f>
        <v>0</v>
      </c>
    </row>
    <row r="16" spans="1:1">
      <c r="A16" s="9"/>
    </row>
    <row r="17" customFormat="1" spans="1:14">
      <c r="A17" s="9" t="s">
        <v>16</v>
      </c>
      <c r="I17" s="7"/>
      <c r="K17" s="7"/>
      <c r="N17" s="8"/>
    </row>
    <row r="18" customFormat="1" spans="1:14">
      <c r="A18" s="23" t="s">
        <v>17</v>
      </c>
      <c r="B18" s="23"/>
      <c r="C18" s="23"/>
      <c r="D18" s="23"/>
      <c r="I18" s="7"/>
      <c r="K18" s="7"/>
      <c r="N18" s="8"/>
    </row>
    <row r="19" customFormat="1" spans="1:14">
      <c r="A19" s="23" t="s">
        <v>18</v>
      </c>
      <c r="B19" s="23"/>
      <c r="C19" s="23"/>
      <c r="D19" s="23"/>
      <c r="I19" s="7"/>
      <c r="K19" s="7"/>
      <c r="N19" s="8"/>
    </row>
    <row r="20" customFormat="1" spans="1:14">
      <c r="A20" s="23" t="s">
        <v>19</v>
      </c>
      <c r="B20" s="23"/>
      <c r="C20" s="23"/>
      <c r="D20" s="23"/>
      <c r="I20" s="7"/>
      <c r="K20" s="7"/>
      <c r="N20" s="8"/>
    </row>
    <row r="21" customFormat="1" spans="1:14">
      <c r="A21" s="23" t="s">
        <v>20</v>
      </c>
      <c r="B21" s="23"/>
      <c r="C21" s="23"/>
      <c r="D21" s="23"/>
      <c r="I21" s="7"/>
      <c r="K21" s="7"/>
      <c r="N21" s="8"/>
    </row>
    <row r="22" customFormat="1" spans="1:14">
      <c r="A22" s="23" t="s">
        <v>21</v>
      </c>
      <c r="B22" s="23"/>
      <c r="C22" s="23"/>
      <c r="D22" s="23"/>
      <c r="I22" s="7"/>
      <c r="K22" s="7"/>
      <c r="N22" s="8"/>
    </row>
    <row r="23" customFormat="1" spans="1:14">
      <c r="A23" s="23" t="s">
        <v>22</v>
      </c>
      <c r="B23" s="23"/>
      <c r="C23" s="23"/>
      <c r="D23" s="23"/>
      <c r="I23" s="7"/>
      <c r="K23" s="7"/>
      <c r="N23" s="8"/>
    </row>
    <row r="24" customFormat="1" spans="1:14">
      <c r="A24" s="23" t="s">
        <v>23</v>
      </c>
      <c r="B24" s="23"/>
      <c r="C24" s="23"/>
      <c r="D24" s="23"/>
      <c r="I24" s="7"/>
      <c r="K24" s="7"/>
      <c r="N24" s="8"/>
    </row>
    <row r="25" customFormat="1" spans="1:14">
      <c r="A25" s="23" t="s">
        <v>24</v>
      </c>
      <c r="B25" s="23"/>
      <c r="C25" s="23"/>
      <c r="D25" s="23"/>
      <c r="I25" s="7"/>
      <c r="K25" s="7"/>
      <c r="N25" s="8"/>
    </row>
    <row r="26" customFormat="1" spans="1:14">
      <c r="A26" s="23" t="s">
        <v>25</v>
      </c>
      <c r="B26" s="23"/>
      <c r="C26" s="23"/>
      <c r="D26" s="23"/>
      <c r="I26" s="7"/>
      <c r="K26" s="7"/>
      <c r="N26" s="8"/>
    </row>
    <row r="27" customFormat="1" spans="1:14">
      <c r="A27" s="23" t="s">
        <v>26</v>
      </c>
      <c r="B27" s="23"/>
      <c r="C27" s="23"/>
      <c r="D27" s="23"/>
      <c r="I27" s="7"/>
      <c r="K27" s="7"/>
      <c r="N27" s="8"/>
    </row>
    <row r="28" customFormat="1" spans="1:14">
      <c r="A28" s="23" t="s">
        <v>27</v>
      </c>
      <c r="B28" s="23"/>
      <c r="C28" s="23"/>
      <c r="D28" s="23"/>
      <c r="I28" s="7"/>
      <c r="K28" s="7"/>
      <c r="N28" s="8"/>
    </row>
    <row r="29" customFormat="1" spans="1:14">
      <c r="A29" s="23" t="s">
        <v>28</v>
      </c>
      <c r="B29" s="23"/>
      <c r="C29" s="23"/>
      <c r="D29" s="23"/>
      <c r="I29" s="7"/>
      <c r="K29" s="7"/>
      <c r="N29" s="8"/>
    </row>
    <row r="30" customFormat="1" spans="1:14">
      <c r="A30" s="23" t="s">
        <v>29</v>
      </c>
      <c r="B30" s="23"/>
      <c r="C30" s="23"/>
      <c r="D30" s="23"/>
      <c r="I30" s="7"/>
      <c r="K30" s="7"/>
      <c r="N30" s="8"/>
    </row>
    <row r="31" customFormat="1" spans="1:14">
      <c r="A31" s="23" t="s">
        <v>30</v>
      </c>
      <c r="B31" s="23"/>
      <c r="C31" s="23"/>
      <c r="D31" s="23"/>
      <c r="I31" s="7"/>
      <c r="K31" s="7"/>
      <c r="N31" s="8"/>
    </row>
    <row r="32" customFormat="1" spans="1:14">
      <c r="A32" s="23" t="s">
        <v>31</v>
      </c>
      <c r="B32" s="23"/>
      <c r="C32" s="23"/>
      <c r="D32" s="23"/>
      <c r="I32" s="7"/>
      <c r="K32" s="7"/>
      <c r="N32" s="8"/>
    </row>
    <row r="33" customFormat="1" spans="1:14">
      <c r="A33" s="23" t="s">
        <v>32</v>
      </c>
      <c r="B33" s="23"/>
      <c r="C33" s="23"/>
      <c r="D33" s="23"/>
      <c r="I33" s="7"/>
      <c r="K33" s="7"/>
      <c r="N33" s="8"/>
    </row>
    <row r="34" customFormat="1" spans="1:14">
      <c r="A34" s="23" t="s">
        <v>33</v>
      </c>
      <c r="B34" s="23"/>
      <c r="C34" s="23"/>
      <c r="D34" s="23"/>
      <c r="I34" s="7"/>
      <c r="K34" s="7"/>
      <c r="N34" s="8"/>
    </row>
    <row r="35" customFormat="1" spans="1:14">
      <c r="A35" s="23" t="s">
        <v>34</v>
      </c>
      <c r="B35" s="23"/>
      <c r="C35" s="23"/>
      <c r="D35" s="23"/>
      <c r="I35" s="7"/>
      <c r="K35" s="7"/>
      <c r="N35" s="8"/>
    </row>
    <row r="36" customFormat="1" spans="1:14">
      <c r="A36" s="23" t="s">
        <v>35</v>
      </c>
      <c r="B36" s="23"/>
      <c r="C36" s="23"/>
      <c r="D36" s="23"/>
      <c r="I36" s="7"/>
      <c r="K36" s="7"/>
      <c r="N36" s="8"/>
    </row>
    <row r="37" customFormat="1" spans="1:14">
      <c r="A37" s="23" t="s">
        <v>36</v>
      </c>
      <c r="B37" s="23"/>
      <c r="C37" s="23"/>
      <c r="D37" s="23"/>
      <c r="I37" s="7"/>
      <c r="K37" s="7"/>
      <c r="N37" s="8"/>
    </row>
    <row r="38" customFormat="1" spans="1:14">
      <c r="A38" s="23" t="s">
        <v>37</v>
      </c>
      <c r="B38" s="23"/>
      <c r="C38" s="23"/>
      <c r="D38" s="23"/>
      <c r="I38" s="7"/>
      <c r="K38" s="7"/>
      <c r="N38" s="8"/>
    </row>
    <row r="39" customFormat="1" spans="1:14">
      <c r="A39" s="23" t="s">
        <v>38</v>
      </c>
      <c r="B39" s="23"/>
      <c r="C39" s="23"/>
      <c r="D39" s="23"/>
      <c r="I39" s="7"/>
      <c r="K39" s="7"/>
      <c r="N39" s="8"/>
    </row>
    <row r="40" customFormat="1" spans="1:14">
      <c r="A40" s="23" t="s">
        <v>39</v>
      </c>
      <c r="B40" s="23"/>
      <c r="C40" s="23"/>
      <c r="D40" s="23"/>
      <c r="I40" s="7"/>
      <c r="K40" s="7"/>
      <c r="N40" s="8"/>
    </row>
    <row r="41" customFormat="1" spans="1:14">
      <c r="A41" s="23" t="s">
        <v>40</v>
      </c>
      <c r="B41" s="23"/>
      <c r="C41" s="23"/>
      <c r="D41" s="23"/>
      <c r="I41" s="7"/>
      <c r="K41" s="7"/>
      <c r="N41" s="8"/>
    </row>
    <row r="42" customFormat="1" spans="1:14">
      <c r="A42" s="23" t="s">
        <v>41</v>
      </c>
      <c r="B42" s="23"/>
      <c r="C42" s="23"/>
      <c r="D42" s="23"/>
      <c r="I42" s="7"/>
      <c r="K42" s="7"/>
      <c r="N42" s="8"/>
    </row>
    <row r="43" customFormat="1" spans="1:14">
      <c r="A43" s="23" t="s">
        <v>42</v>
      </c>
      <c r="B43" s="23"/>
      <c r="C43" s="23"/>
      <c r="D43" s="23"/>
      <c r="I43" s="7"/>
      <c r="K43" s="7"/>
      <c r="N43" s="8"/>
    </row>
    <row r="44" customFormat="1" spans="1:14">
      <c r="A44" s="23" t="s">
        <v>43</v>
      </c>
      <c r="B44" s="23"/>
      <c r="C44" s="23"/>
      <c r="D44" s="23"/>
      <c r="I44" s="7"/>
      <c r="K44" s="7"/>
      <c r="N44" s="8"/>
    </row>
    <row r="45" customFormat="1" spans="1:14">
      <c r="A45" s="23" t="s">
        <v>44</v>
      </c>
      <c r="B45" s="23"/>
      <c r="C45" s="23"/>
      <c r="D45" s="23"/>
      <c r="I45" s="7"/>
      <c r="K45" s="7"/>
      <c r="N45" s="8"/>
    </row>
    <row r="46" customFormat="1" spans="1:14">
      <c r="A46" s="23" t="s">
        <v>45</v>
      </c>
      <c r="B46" s="23"/>
      <c r="C46" s="23"/>
      <c r="D46" s="23"/>
      <c r="I46" s="7"/>
      <c r="K46" s="7"/>
      <c r="N46" s="8"/>
    </row>
    <row r="47" customFormat="1" spans="1:14">
      <c r="A47" s="23" t="s">
        <v>46</v>
      </c>
      <c r="B47" s="23"/>
      <c r="C47" s="23"/>
      <c r="D47" s="23"/>
      <c r="I47" s="7"/>
      <c r="K47" s="7"/>
      <c r="N47" s="8"/>
    </row>
    <row r="48" customFormat="1" spans="1:14">
      <c r="A48" s="23" t="s">
        <v>47</v>
      </c>
      <c r="B48" s="23"/>
      <c r="C48" s="23"/>
      <c r="D48" s="23"/>
      <c r="I48" s="7"/>
      <c r="K48" s="7"/>
      <c r="N48" s="8"/>
    </row>
    <row r="49" customFormat="1" spans="1:14">
      <c r="A49" s="23" t="s">
        <v>48</v>
      </c>
      <c r="B49" s="23"/>
      <c r="C49" s="23"/>
      <c r="D49" s="23"/>
      <c r="I49" s="7"/>
      <c r="K49" s="7"/>
      <c r="N49" s="8"/>
    </row>
    <row r="50" customFormat="1" spans="1:14">
      <c r="A50" s="23" t="s">
        <v>49</v>
      </c>
      <c r="B50" s="23"/>
      <c r="C50" s="23"/>
      <c r="D50" s="23"/>
      <c r="I50" s="7"/>
      <c r="K50" s="7"/>
      <c r="N50" s="8"/>
    </row>
    <row r="51" customFormat="1" spans="1:14">
      <c r="A51" s="23" t="s">
        <v>50</v>
      </c>
      <c r="B51" s="23"/>
      <c r="C51" s="23"/>
      <c r="D51" s="23"/>
      <c r="I51" s="7"/>
      <c r="K51" s="7"/>
      <c r="N51" s="8"/>
    </row>
    <row r="52" customFormat="1" spans="1:14">
      <c r="A52" s="23" t="s">
        <v>51</v>
      </c>
      <c r="B52" s="23"/>
      <c r="C52" s="23"/>
      <c r="D52" s="23"/>
      <c r="I52" s="7"/>
      <c r="K52" s="7"/>
      <c r="N52" s="8"/>
    </row>
    <row r="53" customFormat="1" spans="1:14">
      <c r="A53" s="23" t="s">
        <v>52</v>
      </c>
      <c r="B53" s="23"/>
      <c r="C53" s="23"/>
      <c r="D53" s="23"/>
      <c r="I53" s="7"/>
      <c r="K53" s="7"/>
      <c r="N53" s="8"/>
    </row>
    <row r="54" customFormat="1" spans="1:14">
      <c r="A54" s="23" t="s">
        <v>53</v>
      </c>
      <c r="B54" s="23"/>
      <c r="C54" s="23"/>
      <c r="D54" s="23"/>
      <c r="I54" s="7"/>
      <c r="K54" s="7"/>
      <c r="N54" s="8"/>
    </row>
    <row r="55" customFormat="1" spans="1:14">
      <c r="A55" s="23" t="s">
        <v>54</v>
      </c>
      <c r="B55" s="23"/>
      <c r="C55" s="23"/>
      <c r="D55" s="23"/>
      <c r="I55" s="7"/>
      <c r="K55" s="7"/>
      <c r="N55" s="8"/>
    </row>
    <row r="56" customFormat="1" spans="1:14">
      <c r="A56" s="23" t="s">
        <v>55</v>
      </c>
      <c r="B56" s="23"/>
      <c r="C56" s="23"/>
      <c r="D56" s="23"/>
      <c r="I56" s="7"/>
      <c r="K56" s="7"/>
      <c r="N56" s="8"/>
    </row>
    <row r="57" customFormat="1" spans="1:14">
      <c r="A57" s="23" t="s">
        <v>56</v>
      </c>
      <c r="B57" s="23"/>
      <c r="C57" s="23"/>
      <c r="D57" s="23"/>
      <c r="I57" s="7"/>
      <c r="K57" s="7"/>
      <c r="N57" s="8"/>
    </row>
    <row r="58" customFormat="1" spans="1:14">
      <c r="A58" s="23" t="s">
        <v>57</v>
      </c>
      <c r="B58" s="23"/>
      <c r="C58" s="23"/>
      <c r="D58" s="23"/>
      <c r="I58" s="7"/>
      <c r="K58" s="7"/>
      <c r="N58" s="8"/>
    </row>
    <row r="59" customFormat="1" spans="1:14">
      <c r="A59" s="23" t="s">
        <v>58</v>
      </c>
      <c r="B59" s="23"/>
      <c r="C59" s="23"/>
      <c r="D59" s="23"/>
      <c r="I59" s="7"/>
      <c r="K59" s="7"/>
      <c r="N59" s="8"/>
    </row>
    <row r="60" customFormat="1" spans="1:14">
      <c r="A60" s="23" t="s">
        <v>59</v>
      </c>
      <c r="B60" s="23"/>
      <c r="C60" s="23"/>
      <c r="D60" s="23"/>
      <c r="I60" s="7"/>
      <c r="K60" s="7"/>
      <c r="N60" s="8"/>
    </row>
    <row r="61" customFormat="1" spans="1:14">
      <c r="A61" s="23" t="s">
        <v>60</v>
      </c>
      <c r="B61" s="23"/>
      <c r="C61" s="23"/>
      <c r="D61" s="23"/>
      <c r="I61" s="7"/>
      <c r="K61" s="7"/>
      <c r="N61" s="8"/>
    </row>
    <row r="62" customFormat="1" spans="1:14">
      <c r="A62" s="23" t="s">
        <v>61</v>
      </c>
      <c r="B62" s="23"/>
      <c r="C62" s="23"/>
      <c r="D62" s="23"/>
      <c r="I62" s="7"/>
      <c r="K62" s="7"/>
      <c r="N62" s="8"/>
    </row>
    <row r="63" customFormat="1" spans="1:14">
      <c r="A63" s="23" t="s">
        <v>62</v>
      </c>
      <c r="B63" s="23"/>
      <c r="C63" s="23"/>
      <c r="D63" s="23"/>
      <c r="I63" s="7"/>
      <c r="K63" s="7"/>
      <c r="N63" s="8"/>
    </row>
    <row r="64" customFormat="1" spans="1:14">
      <c r="A64" s="9"/>
      <c r="I64" s="7"/>
      <c r="K64" s="7"/>
      <c r="N64" s="8"/>
    </row>
    <row r="65" customFormat="1" spans="1:14">
      <c r="A65" s="23" t="s">
        <v>63</v>
      </c>
      <c r="I65" s="7"/>
      <c r="K65" s="7"/>
      <c r="N65" s="8"/>
    </row>
    <row r="66" customFormat="1" spans="1:14">
      <c r="A66" s="23" t="s">
        <v>64</v>
      </c>
      <c r="B66" s="23"/>
      <c r="C66" s="23"/>
      <c r="D66" s="23"/>
      <c r="E66" s="23"/>
      <c r="F66" s="23"/>
      <c r="G66" s="23"/>
      <c r="H66" s="23"/>
      <c r="I66" s="24"/>
      <c r="J66" s="23"/>
      <c r="K66" s="24"/>
      <c r="L66" s="23"/>
      <c r="N66" s="8"/>
    </row>
    <row r="67" customFormat="1" spans="1:14">
      <c r="A67" s="23" t="s">
        <v>65</v>
      </c>
      <c r="B67" s="23"/>
      <c r="C67" s="23"/>
      <c r="D67" s="23"/>
      <c r="E67" s="23"/>
      <c r="F67" s="23"/>
      <c r="G67" s="23"/>
      <c r="H67" s="23"/>
      <c r="I67" s="24"/>
      <c r="J67" s="23"/>
      <c r="K67" s="24"/>
      <c r="L67" s="23"/>
      <c r="N67" s="8"/>
    </row>
    <row r="68" customFormat="1" spans="1:14">
      <c r="A68" s="23" t="s">
        <v>66</v>
      </c>
      <c r="B68" s="23"/>
      <c r="C68" s="23"/>
      <c r="D68" s="23"/>
      <c r="E68" s="23"/>
      <c r="F68" s="23"/>
      <c r="G68" s="23"/>
      <c r="H68" s="23"/>
      <c r="I68" s="24"/>
      <c r="J68" s="23"/>
      <c r="K68" s="24"/>
      <c r="L68" s="23"/>
      <c r="N68" s="8"/>
    </row>
    <row r="69" customFormat="1" spans="1:14">
      <c r="A69" s="23" t="s">
        <v>67</v>
      </c>
      <c r="B69" s="23"/>
      <c r="C69" s="23"/>
      <c r="D69" s="23"/>
      <c r="E69" s="23"/>
      <c r="F69" s="23"/>
      <c r="G69" s="23"/>
      <c r="H69" s="23"/>
      <c r="I69" s="24"/>
      <c r="J69" s="23"/>
      <c r="K69" s="24"/>
      <c r="L69" s="23"/>
      <c r="N69" s="8"/>
    </row>
    <row r="70" customFormat="1" spans="1:14">
      <c r="A70" s="23" t="s">
        <v>68</v>
      </c>
      <c r="B70" s="23"/>
      <c r="C70" s="23"/>
      <c r="D70" s="23"/>
      <c r="E70" s="23"/>
      <c r="F70" s="23"/>
      <c r="G70" s="23"/>
      <c r="H70" s="23" t="s">
        <v>69</v>
      </c>
      <c r="I70" s="24">
        <v>10.9</v>
      </c>
      <c r="J70" s="23"/>
      <c r="K70" s="24">
        <f>I70*J70</f>
        <v>0</v>
      </c>
      <c r="L70" s="23"/>
      <c r="N70" s="8"/>
    </row>
    <row r="71" customFormat="1" spans="1:14">
      <c r="A71" s="23"/>
      <c r="B71" s="23"/>
      <c r="C71" s="23"/>
      <c r="D71" s="23"/>
      <c r="E71" s="23"/>
      <c r="F71" s="23"/>
      <c r="G71" s="23"/>
      <c r="H71" s="23"/>
      <c r="I71" s="24"/>
      <c r="J71" s="23"/>
      <c r="K71" s="24"/>
      <c r="L71" s="23"/>
      <c r="N71" s="8"/>
    </row>
    <row r="72" spans="1:12">
      <c r="A72" s="9" t="s">
        <v>70</v>
      </c>
      <c r="B72" s="23"/>
      <c r="C72" s="23"/>
      <c r="D72" s="23"/>
      <c r="E72" s="23"/>
      <c r="F72" s="23"/>
      <c r="G72" s="23"/>
      <c r="H72" s="23"/>
      <c r="I72" s="24"/>
      <c r="J72" s="23"/>
      <c r="K72" s="24">
        <f>K70</f>
        <v>0</v>
      </c>
      <c r="L72" s="23"/>
    </row>
    <row r="73" customFormat="1" spans="1:14">
      <c r="A73" s="23"/>
      <c r="B73" s="23"/>
      <c r="C73" s="23"/>
      <c r="D73" s="23"/>
      <c r="E73" s="23"/>
      <c r="F73" s="23"/>
      <c r="G73" s="23"/>
      <c r="H73" s="23"/>
      <c r="I73" s="24"/>
      <c r="J73" s="23"/>
      <c r="K73" s="24"/>
      <c r="L73" s="23"/>
      <c r="N73" s="8"/>
    </row>
    <row r="74" spans="1:1">
      <c r="A74" s="9" t="s">
        <v>71</v>
      </c>
    </row>
    <row r="76" spans="1:1">
      <c r="A76" t="s">
        <v>72</v>
      </c>
    </row>
    <row r="77" spans="2:2">
      <c r="B77" t="s">
        <v>73</v>
      </c>
    </row>
    <row r="78" spans="2:2">
      <c r="B78" t="s">
        <v>74</v>
      </c>
    </row>
    <row r="79" spans="2:2">
      <c r="B79" t="s">
        <v>75</v>
      </c>
    </row>
    <row r="80" spans="2:2">
      <c r="B80" t="s">
        <v>76</v>
      </c>
    </row>
    <row r="81" spans="2:2">
      <c r="B81" t="s">
        <v>77</v>
      </c>
    </row>
    <row r="82" spans="2:2">
      <c r="B82" t="s">
        <v>78</v>
      </c>
    </row>
    <row r="83" spans="2:11">
      <c r="B83" t="s">
        <v>79</v>
      </c>
      <c r="H83" t="s">
        <v>10</v>
      </c>
      <c r="I83" s="7">
        <v>367</v>
      </c>
      <c r="K83" s="7">
        <f>I83*J83</f>
        <v>0</v>
      </c>
    </row>
    <row r="85" spans="1:11">
      <c r="A85" s="9" t="s">
        <v>80</v>
      </c>
      <c r="K85" s="7">
        <f>K83</f>
        <v>0</v>
      </c>
    </row>
    <row r="87" spans="1:1">
      <c r="A87" s="9" t="s">
        <v>81</v>
      </c>
    </row>
    <row r="89" spans="1:1">
      <c r="A89" t="s">
        <v>82</v>
      </c>
    </row>
    <row r="90" spans="1:1">
      <c r="A90" t="s">
        <v>83</v>
      </c>
    </row>
    <row r="91" spans="1:1">
      <c r="A91" t="s">
        <v>84</v>
      </c>
    </row>
    <row r="92" spans="1:1">
      <c r="A92" t="s">
        <v>85</v>
      </c>
    </row>
    <row r="93" spans="1:1">
      <c r="A93" t="s">
        <v>86</v>
      </c>
    </row>
    <row r="94" spans="2:2">
      <c r="B94" t="s">
        <v>87</v>
      </c>
    </row>
    <row r="95" spans="2:2">
      <c r="B95" t="s">
        <v>88</v>
      </c>
    </row>
    <row r="96" spans="2:2">
      <c r="B96" t="s">
        <v>89</v>
      </c>
    </row>
    <row r="97" spans="2:2">
      <c r="B97" t="s">
        <v>90</v>
      </c>
    </row>
    <row r="98" spans="2:2">
      <c r="B98" t="s">
        <v>91</v>
      </c>
    </row>
    <row r="99" spans="2:11">
      <c r="B99" t="s">
        <v>92</v>
      </c>
      <c r="H99" t="s">
        <v>10</v>
      </c>
      <c r="I99" s="7">
        <v>19.2</v>
      </c>
      <c r="K99" s="7">
        <f>I99*J99</f>
        <v>0</v>
      </c>
    </row>
    <row r="101" spans="1:1">
      <c r="A101" t="s">
        <v>93</v>
      </c>
    </row>
    <row r="102" spans="1:1">
      <c r="A102" t="s">
        <v>94</v>
      </c>
    </row>
    <row r="103" spans="1:1">
      <c r="A103" t="s">
        <v>95</v>
      </c>
    </row>
    <row r="104" spans="1:11">
      <c r="A104" t="s">
        <v>96</v>
      </c>
      <c r="H104" t="s">
        <v>10</v>
      </c>
      <c r="I104" s="7">
        <v>36.5</v>
      </c>
      <c r="K104" s="7">
        <f>I104*J104</f>
        <v>0</v>
      </c>
    </row>
    <row r="106" spans="1:11">
      <c r="A106" s="9" t="s">
        <v>97</v>
      </c>
      <c r="K106" s="7">
        <f>K99+K104</f>
        <v>0</v>
      </c>
    </row>
    <row r="108" spans="1:1">
      <c r="A108" s="9" t="s">
        <v>98</v>
      </c>
    </row>
    <row r="110" spans="1:1">
      <c r="A110" t="s">
        <v>99</v>
      </c>
    </row>
    <row r="111" spans="1:1">
      <c r="A111" t="s">
        <v>100</v>
      </c>
    </row>
    <row r="112" spans="1:1">
      <c r="A112" t="s">
        <v>101</v>
      </c>
    </row>
    <row r="113" spans="1:1">
      <c r="A113" t="s">
        <v>102</v>
      </c>
    </row>
    <row r="114" spans="1:1">
      <c r="A114" t="s">
        <v>103</v>
      </c>
    </row>
    <row r="115" spans="1:1">
      <c r="A115" t="s">
        <v>104</v>
      </c>
    </row>
    <row r="116" spans="1:1">
      <c r="A116" t="s">
        <v>105</v>
      </c>
    </row>
    <row r="117" spans="1:1">
      <c r="A117" t="s">
        <v>106</v>
      </c>
    </row>
    <row r="118" spans="1:1">
      <c r="A118" t="s">
        <v>107</v>
      </c>
    </row>
    <row r="119" spans="1:1">
      <c r="A119" t="s">
        <v>108</v>
      </c>
    </row>
    <row r="120" spans="1:1">
      <c r="A120" t="s">
        <v>109</v>
      </c>
    </row>
    <row r="122" spans="1:1">
      <c r="A122" t="s">
        <v>110</v>
      </c>
    </row>
    <row r="123" spans="1:1">
      <c r="A123" t="s">
        <v>111</v>
      </c>
    </row>
    <row r="124" spans="1:1">
      <c r="A124" t="s">
        <v>112</v>
      </c>
    </row>
    <row r="125" spans="1:1">
      <c r="A125" t="s">
        <v>113</v>
      </c>
    </row>
    <row r="126" spans="2:11">
      <c r="B126" t="s">
        <v>114</v>
      </c>
      <c r="H126" t="s">
        <v>69</v>
      </c>
      <c r="I126" s="7">
        <v>8.2</v>
      </c>
      <c r="K126" s="7">
        <f>I126*J126</f>
        <v>0</v>
      </c>
    </row>
    <row r="128" spans="1:1">
      <c r="A128" t="s">
        <v>115</v>
      </c>
    </row>
    <row r="129" spans="1:1">
      <c r="A129" t="s">
        <v>116</v>
      </c>
    </row>
    <row r="130" spans="1:1">
      <c r="A130" t="s">
        <v>112</v>
      </c>
    </row>
    <row r="131" spans="1:1">
      <c r="A131" t="s">
        <v>117</v>
      </c>
    </row>
    <row r="132" spans="2:11">
      <c r="B132" t="s">
        <v>118</v>
      </c>
      <c r="H132" t="s">
        <v>119</v>
      </c>
      <c r="I132" s="7">
        <v>1</v>
      </c>
      <c r="K132" s="7">
        <f>I132*J132</f>
        <v>0</v>
      </c>
    </row>
    <row r="133" spans="2:11">
      <c r="B133" t="s">
        <v>120</v>
      </c>
      <c r="H133" t="s">
        <v>119</v>
      </c>
      <c r="I133" s="7">
        <v>3</v>
      </c>
      <c r="K133" s="7">
        <f>I133*J133</f>
        <v>0</v>
      </c>
    </row>
    <row r="135" spans="1:1">
      <c r="A135" t="s">
        <v>121</v>
      </c>
    </row>
    <row r="136" spans="1:1">
      <c r="A136" t="s">
        <v>122</v>
      </c>
    </row>
    <row r="137" spans="1:1">
      <c r="A137" t="s">
        <v>123</v>
      </c>
    </row>
    <row r="138" spans="1:1">
      <c r="A138" t="s">
        <v>124</v>
      </c>
    </row>
    <row r="139" spans="1:1">
      <c r="A139" t="s">
        <v>125</v>
      </c>
    </row>
    <row r="140" spans="1:1">
      <c r="A140" t="s">
        <v>126</v>
      </c>
    </row>
    <row r="141" spans="1:1">
      <c r="A141" t="s">
        <v>127</v>
      </c>
    </row>
    <row r="142" spans="1:1">
      <c r="A142" t="s">
        <v>128</v>
      </c>
    </row>
    <row r="143" spans="1:1">
      <c r="A143" t="s">
        <v>129</v>
      </c>
    </row>
    <row r="144" spans="1:1">
      <c r="A144" t="s">
        <v>130</v>
      </c>
    </row>
    <row r="145" spans="1:1">
      <c r="A145" t="s">
        <v>131</v>
      </c>
    </row>
    <row r="146" s="22" customFormat="1" spans="1:14">
      <c r="A146" s="22" t="s">
        <v>132</v>
      </c>
      <c r="H146" s="22" t="s">
        <v>10</v>
      </c>
      <c r="I146" s="25">
        <v>145.8</v>
      </c>
      <c r="K146" s="25">
        <f>I146*J146</f>
        <v>0</v>
      </c>
      <c r="N146" s="26"/>
    </row>
    <row r="148" spans="1:11">
      <c r="A148" s="9" t="s">
        <v>133</v>
      </c>
      <c r="K148" s="7">
        <f>K126+K132+K133+K146</f>
        <v>0</v>
      </c>
    </row>
    <row r="150" spans="1:1">
      <c r="A150" s="9" t="s">
        <v>134</v>
      </c>
    </row>
    <row r="152" spans="1:1">
      <c r="A152" t="s">
        <v>135</v>
      </c>
    </row>
    <row r="153" spans="1:1">
      <c r="A153" t="s">
        <v>136</v>
      </c>
    </row>
    <row r="154" spans="1:1">
      <c r="A154" t="s">
        <v>137</v>
      </c>
    </row>
    <row r="155" spans="1:1">
      <c r="A155" t="s">
        <v>138</v>
      </c>
    </row>
    <row r="156" spans="1:1">
      <c r="A156" t="s">
        <v>139</v>
      </c>
    </row>
    <row r="157" spans="1:1">
      <c r="A157" t="s">
        <v>140</v>
      </c>
    </row>
    <row r="158" spans="1:1">
      <c r="A158" t="s">
        <v>141</v>
      </c>
    </row>
    <row r="159" spans="1:1">
      <c r="A159" t="s">
        <v>142</v>
      </c>
    </row>
    <row r="161" spans="1:1">
      <c r="A161" t="s">
        <v>143</v>
      </c>
    </row>
    <row r="162" spans="1:1">
      <c r="A162" t="s">
        <v>144</v>
      </c>
    </row>
    <row r="163" spans="1:1">
      <c r="A163" t="s">
        <v>145</v>
      </c>
    </row>
    <row r="164" spans="1:1">
      <c r="A164" t="s">
        <v>146</v>
      </c>
    </row>
    <row r="165" spans="1:11">
      <c r="A165" t="s">
        <v>147</v>
      </c>
      <c r="H165" t="s">
        <v>10</v>
      </c>
      <c r="I165" s="7">
        <v>209</v>
      </c>
      <c r="K165" s="7">
        <f>I165*J165</f>
        <v>0</v>
      </c>
    </row>
    <row r="167" spans="1:1">
      <c r="A167" t="s">
        <v>148</v>
      </c>
    </row>
    <row r="168" spans="1:1">
      <c r="A168" t="s">
        <v>144</v>
      </c>
    </row>
    <row r="169" spans="1:1">
      <c r="A169" t="s">
        <v>145</v>
      </c>
    </row>
    <row r="170" spans="1:1">
      <c r="A170" t="s">
        <v>149</v>
      </c>
    </row>
    <row r="171" spans="1:1">
      <c r="A171" t="s">
        <v>150</v>
      </c>
    </row>
    <row r="172" spans="2:11">
      <c r="B172" t="s">
        <v>151</v>
      </c>
      <c r="H172" t="s">
        <v>10</v>
      </c>
      <c r="I172" s="7">
        <v>116.5</v>
      </c>
      <c r="K172" s="7">
        <f>I172*J172</f>
        <v>0</v>
      </c>
    </row>
    <row r="173" spans="2:11">
      <c r="B173" t="s">
        <v>152</v>
      </c>
      <c r="H173" t="s">
        <v>69</v>
      </c>
      <c r="I173" s="7">
        <v>19.36</v>
      </c>
      <c r="K173" s="7">
        <f>I173*J173</f>
        <v>0</v>
      </c>
    </row>
    <row r="175" spans="1:1">
      <c r="A175" t="s">
        <v>153</v>
      </c>
    </row>
    <row r="176" spans="1:1">
      <c r="A176" t="s">
        <v>144</v>
      </c>
    </row>
    <row r="177" spans="1:1">
      <c r="A177" t="s">
        <v>154</v>
      </c>
    </row>
    <row r="178" spans="1:11">
      <c r="A178" t="s">
        <v>155</v>
      </c>
      <c r="H178" t="s">
        <v>10</v>
      </c>
      <c r="I178" s="7">
        <v>17.81</v>
      </c>
      <c r="K178" s="7">
        <f>I178*J178</f>
        <v>0</v>
      </c>
    </row>
    <row r="180" spans="1:11">
      <c r="A180" s="9" t="s">
        <v>156</v>
      </c>
      <c r="K180" s="7">
        <f>K165+K172+K173+K178</f>
        <v>0</v>
      </c>
    </row>
    <row r="182" spans="1:1">
      <c r="A182" s="9" t="s">
        <v>157</v>
      </c>
    </row>
    <row r="184" spans="1:1">
      <c r="A184" t="s">
        <v>158</v>
      </c>
    </row>
    <row r="185" spans="1:1">
      <c r="A185" t="s">
        <v>159</v>
      </c>
    </row>
    <row r="186" spans="1:1">
      <c r="A186" t="s">
        <v>160</v>
      </c>
    </row>
    <row r="187" spans="1:1">
      <c r="A187" t="s">
        <v>161</v>
      </c>
    </row>
    <row r="188" spans="1:1">
      <c r="A188" t="s">
        <v>162</v>
      </c>
    </row>
    <row r="189" spans="1:1">
      <c r="A189" t="s">
        <v>163</v>
      </c>
    </row>
    <row r="190" spans="1:1">
      <c r="A190" t="s">
        <v>164</v>
      </c>
    </row>
    <row r="192" spans="1:1">
      <c r="A192" t="s">
        <v>165</v>
      </c>
    </row>
    <row r="193" spans="1:1">
      <c r="A193" t="s">
        <v>166</v>
      </c>
    </row>
    <row r="194" spans="1:1">
      <c r="A194" t="s">
        <v>167</v>
      </c>
    </row>
    <row r="195" spans="1:1">
      <c r="A195" t="s">
        <v>168</v>
      </c>
    </row>
    <row r="196" spans="1:1">
      <c r="A196" t="s">
        <v>169</v>
      </c>
    </row>
    <row r="197" spans="1:1">
      <c r="A197" t="s">
        <v>170</v>
      </c>
    </row>
    <row r="198" spans="1:1">
      <c r="A198" t="s">
        <v>171</v>
      </c>
    </row>
    <row r="199" spans="1:1">
      <c r="A199" t="s">
        <v>172</v>
      </c>
    </row>
    <row r="200" spans="1:1">
      <c r="A200" t="s">
        <v>173</v>
      </c>
    </row>
    <row r="201" spans="1:1">
      <c r="A201" t="s">
        <v>174</v>
      </c>
    </row>
    <row r="202" spans="1:1">
      <c r="A202" t="s">
        <v>175</v>
      </c>
    </row>
    <row r="203" spans="1:1">
      <c r="A203" t="s">
        <v>176</v>
      </c>
    </row>
    <row r="204" spans="1:1">
      <c r="A204" t="s">
        <v>177</v>
      </c>
    </row>
    <row r="205" spans="1:11">
      <c r="A205" t="s">
        <v>178</v>
      </c>
      <c r="H205" t="s">
        <v>10</v>
      </c>
      <c r="I205" s="7">
        <v>182</v>
      </c>
      <c r="K205" s="7">
        <f>I205*J205</f>
        <v>0</v>
      </c>
    </row>
    <row r="207" spans="1:1">
      <c r="A207" t="s">
        <v>179</v>
      </c>
    </row>
    <row r="208" spans="1:1">
      <c r="A208" t="s">
        <v>180</v>
      </c>
    </row>
    <row r="209" spans="1:1">
      <c r="A209" t="s">
        <v>181</v>
      </c>
    </row>
    <row r="210" spans="1:1">
      <c r="A210" t="s">
        <v>182</v>
      </c>
    </row>
    <row r="211" spans="1:11">
      <c r="A211" t="s">
        <v>183</v>
      </c>
      <c r="H211" t="s">
        <v>69</v>
      </c>
      <c r="I211" s="7">
        <v>45.6</v>
      </c>
      <c r="K211" s="7">
        <f>I211*J211</f>
        <v>0</v>
      </c>
    </row>
    <row r="213" spans="1:11">
      <c r="A213" s="9" t="s">
        <v>184</v>
      </c>
      <c r="K213" s="7">
        <f>K205+K211</f>
        <v>0</v>
      </c>
    </row>
    <row r="215" spans="1:1">
      <c r="A215" s="9" t="s">
        <v>185</v>
      </c>
    </row>
    <row r="217" spans="1:1">
      <c r="A217" t="s">
        <v>186</v>
      </c>
    </row>
    <row r="219" spans="1:1">
      <c r="A219" t="s">
        <v>187</v>
      </c>
    </row>
    <row r="220" spans="1:1">
      <c r="A220" t="s">
        <v>188</v>
      </c>
    </row>
    <row r="221" spans="1:1">
      <c r="A221" t="s">
        <v>88</v>
      </c>
    </row>
    <row r="222" spans="2:2">
      <c r="B222" t="s">
        <v>189</v>
      </c>
    </row>
    <row r="223" spans="2:2">
      <c r="B223" t="s">
        <v>190</v>
      </c>
    </row>
    <row r="224" spans="2:2">
      <c r="B224" t="s">
        <v>191</v>
      </c>
    </row>
    <row r="225" spans="1:1">
      <c r="A225" t="s">
        <v>192</v>
      </c>
    </row>
    <row r="226" spans="1:11">
      <c r="A226" t="s">
        <v>193</v>
      </c>
      <c r="H226" t="s">
        <v>10</v>
      </c>
      <c r="I226" s="7">
        <v>78</v>
      </c>
      <c r="K226" s="7">
        <f>I226*J226</f>
        <v>0</v>
      </c>
    </row>
    <row r="228" spans="1:11">
      <c r="A228" s="9" t="s">
        <v>194</v>
      </c>
      <c r="K228" s="7">
        <f>K226</f>
        <v>0</v>
      </c>
    </row>
    <row r="230" spans="1:1">
      <c r="A230" s="27" t="s">
        <v>195</v>
      </c>
    </row>
    <row r="232" spans="1:1">
      <c r="A232" t="s">
        <v>196</v>
      </c>
    </row>
    <row r="233" spans="1:1">
      <c r="A233" t="s">
        <v>197</v>
      </c>
    </row>
    <row r="234" spans="1:1">
      <c r="A234" t="s">
        <v>198</v>
      </c>
    </row>
    <row r="235" spans="1:1">
      <c r="A235" t="s">
        <v>199</v>
      </c>
    </row>
    <row r="236" spans="1:1">
      <c r="A236" t="s">
        <v>200</v>
      </c>
    </row>
    <row r="237" spans="1:1">
      <c r="A237" t="s">
        <v>201</v>
      </c>
    </row>
    <row r="238" spans="1:1">
      <c r="A238" t="s">
        <v>202</v>
      </c>
    </row>
    <row r="239" spans="1:1">
      <c r="A239" t="s">
        <v>203</v>
      </c>
    </row>
    <row r="240" spans="1:1">
      <c r="A240" t="s">
        <v>204</v>
      </c>
    </row>
    <row r="241" spans="1:1">
      <c r="A241" t="s">
        <v>205</v>
      </c>
    </row>
    <row r="242" spans="1:1">
      <c r="A242" t="s">
        <v>206</v>
      </c>
    </row>
    <row r="243" spans="1:1">
      <c r="A243" t="s">
        <v>207</v>
      </c>
    </row>
    <row r="244" spans="1:1">
      <c r="A244" t="s">
        <v>208</v>
      </c>
    </row>
    <row r="245" spans="1:1">
      <c r="A245" t="s">
        <v>209</v>
      </c>
    </row>
    <row r="246" spans="1:1">
      <c r="A246" t="s">
        <v>210</v>
      </c>
    </row>
    <row r="247" spans="1:1">
      <c r="A247" t="s">
        <v>211</v>
      </c>
    </row>
    <row r="248" spans="1:1">
      <c r="A248" t="s">
        <v>212</v>
      </c>
    </row>
    <row r="249" spans="1:1">
      <c r="A249" s="23" t="s">
        <v>213</v>
      </c>
    </row>
    <row r="250" spans="1:1">
      <c r="A250" t="s">
        <v>214</v>
      </c>
    </row>
    <row r="251" spans="1:1">
      <c r="A251" t="s">
        <v>215</v>
      </c>
    </row>
    <row r="252" spans="1:1">
      <c r="A252" t="s">
        <v>216</v>
      </c>
    </row>
    <row r="253" spans="1:1">
      <c r="A253" t="s">
        <v>217</v>
      </c>
    </row>
    <row r="254" spans="1:1">
      <c r="A254" s="22" t="s">
        <v>218</v>
      </c>
    </row>
    <row r="256" spans="1:1">
      <c r="A256" t="s">
        <v>219</v>
      </c>
    </row>
    <row r="257" spans="1:1">
      <c r="A257" t="s">
        <v>220</v>
      </c>
    </row>
    <row r="258" spans="1:1">
      <c r="A258" t="s">
        <v>221</v>
      </c>
    </row>
    <row r="259" spans="2:2">
      <c r="B259" t="s">
        <v>222</v>
      </c>
    </row>
    <row r="260" spans="2:2">
      <c r="B260" t="s">
        <v>223</v>
      </c>
    </row>
    <row r="261" spans="2:2">
      <c r="B261" t="s">
        <v>224</v>
      </c>
    </row>
    <row r="262" customFormat="1" spans="2:14">
      <c r="B262" t="s">
        <v>225</v>
      </c>
      <c r="I262" s="7"/>
      <c r="K262" s="7"/>
      <c r="N262" s="8"/>
    </row>
    <row r="263" customFormat="1" spans="2:14">
      <c r="B263" t="s">
        <v>226</v>
      </c>
      <c r="I263" s="7"/>
      <c r="K263" s="7"/>
      <c r="N263" s="8"/>
    </row>
    <row r="264" customFormat="1" spans="2:14">
      <c r="B264" t="s">
        <v>227</v>
      </c>
      <c r="I264" s="7"/>
      <c r="K264" s="7"/>
      <c r="N264" s="8"/>
    </row>
    <row r="265" customFormat="1" spans="2:14">
      <c r="B265" t="s">
        <v>228</v>
      </c>
      <c r="I265" s="7"/>
      <c r="K265" s="7"/>
      <c r="N265" s="8"/>
    </row>
    <row r="266" spans="1:1">
      <c r="A266" s="22" t="s">
        <v>229</v>
      </c>
    </row>
    <row r="267" spans="1:1">
      <c r="A267" s="22" t="s">
        <v>230</v>
      </c>
    </row>
    <row r="268" spans="1:1">
      <c r="A268" s="22" t="s">
        <v>231</v>
      </c>
    </row>
    <row r="269" spans="1:1">
      <c r="A269" s="22" t="s">
        <v>232</v>
      </c>
    </row>
    <row r="270" spans="1:1">
      <c r="A270" s="22" t="s">
        <v>233</v>
      </c>
    </row>
    <row r="271" spans="8:11">
      <c r="H271" t="s">
        <v>10</v>
      </c>
      <c r="I271" s="7">
        <v>9</v>
      </c>
      <c r="K271" s="7">
        <f>I271*J271</f>
        <v>0</v>
      </c>
    </row>
    <row r="273" spans="1:1">
      <c r="A273" t="s">
        <v>234</v>
      </c>
    </row>
    <row r="274" spans="1:1">
      <c r="A274" t="s">
        <v>235</v>
      </c>
    </row>
    <row r="275" spans="1:1">
      <c r="A275" t="s">
        <v>221</v>
      </c>
    </row>
    <row r="276" spans="2:2">
      <c r="B276" t="s">
        <v>222</v>
      </c>
    </row>
    <row r="277" spans="2:2">
      <c r="B277" t="s">
        <v>236</v>
      </c>
    </row>
    <row r="278" spans="2:2">
      <c r="B278" t="s">
        <v>224</v>
      </c>
    </row>
    <row r="279" customFormat="1" spans="2:14">
      <c r="B279" t="s">
        <v>225</v>
      </c>
      <c r="I279" s="7"/>
      <c r="K279" s="7"/>
      <c r="N279" s="8"/>
    </row>
    <row r="280" customFormat="1" spans="2:14">
      <c r="B280" t="s">
        <v>226</v>
      </c>
      <c r="I280" s="7"/>
      <c r="K280" s="7"/>
      <c r="N280" s="8"/>
    </row>
    <row r="281" customFormat="1" spans="2:14">
      <c r="B281" t="s">
        <v>227</v>
      </c>
      <c r="I281" s="7"/>
      <c r="K281" s="7"/>
      <c r="N281" s="8"/>
    </row>
    <row r="282" customFormat="1" spans="2:14">
      <c r="B282" t="s">
        <v>237</v>
      </c>
      <c r="I282" s="7"/>
      <c r="K282" s="7"/>
      <c r="N282" s="8"/>
    </row>
    <row r="283" spans="1:1">
      <c r="A283" t="s">
        <v>238</v>
      </c>
    </row>
    <row r="284" spans="1:1">
      <c r="A284" t="s">
        <v>239</v>
      </c>
    </row>
    <row r="285" customFormat="1" spans="1:14">
      <c r="A285" t="s">
        <v>230</v>
      </c>
      <c r="I285" s="7"/>
      <c r="K285" s="7"/>
      <c r="N285" s="8"/>
    </row>
    <row r="286" spans="1:1">
      <c r="A286" t="s">
        <v>240</v>
      </c>
    </row>
    <row r="287" spans="1:1">
      <c r="A287" t="s">
        <v>241</v>
      </c>
    </row>
    <row r="288" spans="8:11">
      <c r="H288" t="s">
        <v>10</v>
      </c>
      <c r="I288" s="7">
        <v>267</v>
      </c>
      <c r="K288" s="7">
        <f>I288*J288</f>
        <v>0</v>
      </c>
    </row>
    <row r="290" spans="1:1">
      <c r="A290" t="s">
        <v>242</v>
      </c>
    </row>
    <row r="291" spans="1:1">
      <c r="A291" t="s">
        <v>243</v>
      </c>
    </row>
    <row r="292" spans="1:1">
      <c r="A292" t="s">
        <v>221</v>
      </c>
    </row>
    <row r="293" spans="2:2">
      <c r="B293" t="s">
        <v>222</v>
      </c>
    </row>
    <row r="294" spans="2:2">
      <c r="B294" t="s">
        <v>236</v>
      </c>
    </row>
    <row r="295" spans="2:2">
      <c r="B295" t="s">
        <v>224</v>
      </c>
    </row>
    <row r="296" customFormat="1" spans="2:14">
      <c r="B296" t="s">
        <v>225</v>
      </c>
      <c r="I296" s="7"/>
      <c r="K296" s="7"/>
      <c r="N296" s="8"/>
    </row>
    <row r="297" customFormat="1" spans="2:14">
      <c r="B297" t="s">
        <v>226</v>
      </c>
      <c r="I297" s="7"/>
      <c r="K297" s="7"/>
      <c r="N297" s="8"/>
    </row>
    <row r="298" customFormat="1" spans="2:14">
      <c r="B298" t="s">
        <v>227</v>
      </c>
      <c r="I298" s="7"/>
      <c r="K298" s="7"/>
      <c r="N298" s="8"/>
    </row>
    <row r="299" customFormat="1" spans="2:14">
      <c r="B299" t="s">
        <v>237</v>
      </c>
      <c r="I299" s="7"/>
      <c r="K299" s="7"/>
      <c r="N299" s="8"/>
    </row>
    <row r="300" spans="1:1">
      <c r="A300" t="s">
        <v>244</v>
      </c>
    </row>
    <row r="301" spans="1:1">
      <c r="A301" t="s">
        <v>239</v>
      </c>
    </row>
    <row r="302" spans="1:1">
      <c r="A302" t="s">
        <v>240</v>
      </c>
    </row>
    <row r="303" spans="1:1">
      <c r="A303" t="s">
        <v>245</v>
      </c>
    </row>
    <row r="304" spans="1:1">
      <c r="A304" t="s">
        <v>241</v>
      </c>
    </row>
    <row r="305" spans="8:11">
      <c r="H305" t="s">
        <v>10</v>
      </c>
      <c r="I305" s="7">
        <v>78</v>
      </c>
      <c r="K305" s="7">
        <f>I305*J305</f>
        <v>0</v>
      </c>
    </row>
    <row r="307" spans="1:1">
      <c r="A307" t="s">
        <v>246</v>
      </c>
    </row>
    <row r="308" spans="2:2">
      <c r="B308" t="s">
        <v>247</v>
      </c>
    </row>
    <row r="309" spans="2:2">
      <c r="B309" t="s">
        <v>248</v>
      </c>
    </row>
    <row r="310" spans="1:1">
      <c r="A310" t="s">
        <v>239</v>
      </c>
    </row>
    <row r="311" spans="1:1">
      <c r="A311" t="s">
        <v>240</v>
      </c>
    </row>
    <row r="312" spans="1:1">
      <c r="A312" t="s">
        <v>249</v>
      </c>
    </row>
    <row r="313" spans="2:11">
      <c r="B313" t="s">
        <v>250</v>
      </c>
      <c r="H313" t="s">
        <v>119</v>
      </c>
      <c r="I313" s="7">
        <v>4</v>
      </c>
      <c r="K313" s="7">
        <f>I313*J313</f>
        <v>0</v>
      </c>
    </row>
    <row r="315" spans="1:1">
      <c r="A315" t="s">
        <v>251</v>
      </c>
    </row>
    <row r="316" spans="1:1">
      <c r="A316" t="s">
        <v>252</v>
      </c>
    </row>
    <row r="317" spans="1:1">
      <c r="A317" t="s">
        <v>253</v>
      </c>
    </row>
    <row r="318" spans="1:1">
      <c r="A318" t="s">
        <v>254</v>
      </c>
    </row>
    <row r="319" spans="1:1">
      <c r="A319" t="s">
        <v>255</v>
      </c>
    </row>
    <row r="320" spans="1:11">
      <c r="A320" t="s">
        <v>256</v>
      </c>
      <c r="H320" t="s">
        <v>10</v>
      </c>
      <c r="I320" s="7">
        <v>516</v>
      </c>
      <c r="K320" s="7">
        <f>I320*J320</f>
        <v>0</v>
      </c>
    </row>
    <row r="322" spans="1:1">
      <c r="A322" t="s">
        <v>257</v>
      </c>
    </row>
    <row r="323" spans="1:1">
      <c r="A323" t="s">
        <v>258</v>
      </c>
    </row>
    <row r="324" spans="1:1">
      <c r="A324" t="s">
        <v>253</v>
      </c>
    </row>
    <row r="325" spans="1:1">
      <c r="A325" t="s">
        <v>254</v>
      </c>
    </row>
    <row r="326" spans="1:1">
      <c r="A326" t="s">
        <v>255</v>
      </c>
    </row>
    <row r="327" spans="1:11">
      <c r="A327" t="s">
        <v>256</v>
      </c>
      <c r="H327" t="s">
        <v>10</v>
      </c>
      <c r="I327" s="7">
        <v>4.9</v>
      </c>
      <c r="K327" s="7">
        <f>I327*J327</f>
        <v>0</v>
      </c>
    </row>
    <row r="329" spans="1:1">
      <c r="A329" t="s">
        <v>259</v>
      </c>
    </row>
    <row r="330" spans="1:1">
      <c r="A330" t="s">
        <v>260</v>
      </c>
    </row>
    <row r="331" spans="1:1">
      <c r="A331" t="s">
        <v>261</v>
      </c>
    </row>
    <row r="332" spans="1:1">
      <c r="A332" t="s">
        <v>253</v>
      </c>
    </row>
    <row r="333" spans="1:11">
      <c r="A333" t="s">
        <v>256</v>
      </c>
      <c r="H333" t="s">
        <v>10</v>
      </c>
      <c r="I333" s="7">
        <v>340</v>
      </c>
      <c r="K333" s="7">
        <f>I333*J333</f>
        <v>0</v>
      </c>
    </row>
    <row r="335" spans="1:1">
      <c r="A335" t="s">
        <v>262</v>
      </c>
    </row>
    <row r="336" spans="1:1">
      <c r="A336" t="s">
        <v>263</v>
      </c>
    </row>
    <row r="337" spans="1:1">
      <c r="A337" t="s">
        <v>253</v>
      </c>
    </row>
    <row r="338" spans="1:1">
      <c r="A338" t="s">
        <v>261</v>
      </c>
    </row>
    <row r="339" spans="1:11">
      <c r="A339" t="s">
        <v>256</v>
      </c>
      <c r="H339" t="s">
        <v>10</v>
      </c>
      <c r="I339" s="7">
        <v>36.5</v>
      </c>
      <c r="K339" s="7">
        <f>I339*J339</f>
        <v>0</v>
      </c>
    </row>
    <row r="341" spans="1:11">
      <c r="A341" s="28" t="s">
        <v>264</v>
      </c>
      <c r="K341" s="7">
        <f>K271+K288+K305+K313+K320+K327+K333+K339</f>
        <v>0</v>
      </c>
    </row>
    <row r="343" spans="1:1">
      <c r="A343" s="9" t="s">
        <v>265</v>
      </c>
    </row>
    <row r="345" spans="1:1">
      <c r="A345" t="s">
        <v>266</v>
      </c>
    </row>
    <row r="346" spans="1:1">
      <c r="A346" t="s">
        <v>267</v>
      </c>
    </row>
    <row r="347" spans="1:1">
      <c r="A347" t="s">
        <v>268</v>
      </c>
    </row>
    <row r="348" spans="1:1">
      <c r="A348" t="s">
        <v>269</v>
      </c>
    </row>
    <row r="349" spans="1:1">
      <c r="A349" t="s">
        <v>270</v>
      </c>
    </row>
    <row r="350" spans="1:1">
      <c r="A350" t="s">
        <v>271</v>
      </c>
    </row>
    <row r="351" spans="1:1">
      <c r="A351" t="s">
        <v>272</v>
      </c>
    </row>
    <row r="352" spans="1:1">
      <c r="A352" t="s">
        <v>273</v>
      </c>
    </row>
    <row r="353" spans="1:1">
      <c r="A353" t="s">
        <v>274</v>
      </c>
    </row>
    <row r="354" spans="1:1">
      <c r="A354" t="s">
        <v>275</v>
      </c>
    </row>
    <row r="355" spans="1:1">
      <c r="A355" t="s">
        <v>276</v>
      </c>
    </row>
    <row r="356" spans="1:1">
      <c r="A356" t="s">
        <v>277</v>
      </c>
    </row>
    <row r="357" spans="1:1">
      <c r="A357" t="s">
        <v>278</v>
      </c>
    </row>
    <row r="358" spans="1:1">
      <c r="A358" t="s">
        <v>279</v>
      </c>
    </row>
    <row r="359" spans="1:1">
      <c r="A359" t="s">
        <v>280</v>
      </c>
    </row>
    <row r="360" spans="1:1">
      <c r="A360" t="s">
        <v>281</v>
      </c>
    </row>
    <row r="361" spans="1:1">
      <c r="A361" t="s">
        <v>282</v>
      </c>
    </row>
    <row r="362" spans="1:1">
      <c r="A362" t="s">
        <v>283</v>
      </c>
    </row>
    <row r="363" spans="1:1">
      <c r="A363" t="s">
        <v>284</v>
      </c>
    </row>
    <row r="364" spans="1:1">
      <c r="A364" t="s">
        <v>285</v>
      </c>
    </row>
    <row r="365" spans="1:1">
      <c r="A365" t="s">
        <v>286</v>
      </c>
    </row>
    <row r="366" spans="1:1">
      <c r="A366" t="s">
        <v>287</v>
      </c>
    </row>
    <row r="368" spans="1:1">
      <c r="A368" t="s">
        <v>288</v>
      </c>
    </row>
    <row r="369" spans="1:1">
      <c r="A369" t="s">
        <v>289</v>
      </c>
    </row>
    <row r="370" spans="1:1">
      <c r="A370" t="s">
        <v>290</v>
      </c>
    </row>
    <row r="371" spans="1:1">
      <c r="A371" t="s">
        <v>291</v>
      </c>
    </row>
    <row r="372" spans="1:1">
      <c r="A372" t="s">
        <v>292</v>
      </c>
    </row>
    <row r="373" spans="1:1">
      <c r="A373" t="s">
        <v>293</v>
      </c>
    </row>
    <row r="374" spans="2:11">
      <c r="B374" t="s">
        <v>294</v>
      </c>
      <c r="H374" t="s">
        <v>119</v>
      </c>
      <c r="I374" s="7">
        <v>1</v>
      </c>
      <c r="K374" s="7">
        <f>I374*J374</f>
        <v>0</v>
      </c>
    </row>
    <row r="375" spans="2:11">
      <c r="B375" t="s">
        <v>295</v>
      </c>
      <c r="H375" t="s">
        <v>119</v>
      </c>
      <c r="I375" s="7">
        <v>1</v>
      </c>
      <c r="K375" s="7">
        <f>I375*J375</f>
        <v>0</v>
      </c>
    </row>
    <row r="376" spans="2:11">
      <c r="B376" t="s">
        <v>296</v>
      </c>
      <c r="H376" t="s">
        <v>119</v>
      </c>
      <c r="I376" s="7">
        <v>2</v>
      </c>
      <c r="K376" s="7">
        <f>I376*J376</f>
        <v>0</v>
      </c>
    </row>
    <row r="378" spans="1:1">
      <c r="A378" t="s">
        <v>297</v>
      </c>
    </row>
    <row r="379" spans="1:1">
      <c r="A379" t="s">
        <v>298</v>
      </c>
    </row>
    <row r="380" spans="1:1">
      <c r="A380" t="s">
        <v>299</v>
      </c>
    </row>
    <row r="381" spans="1:1">
      <c r="A381" t="s">
        <v>300</v>
      </c>
    </row>
    <row r="382" spans="1:1">
      <c r="A382" t="s">
        <v>301</v>
      </c>
    </row>
    <row r="383" spans="1:1">
      <c r="A383" t="s">
        <v>289</v>
      </c>
    </row>
    <row r="384" spans="1:1">
      <c r="A384" t="s">
        <v>290</v>
      </c>
    </row>
    <row r="385" spans="1:1">
      <c r="A385" t="s">
        <v>291</v>
      </c>
    </row>
    <row r="386" spans="1:1">
      <c r="A386" t="s">
        <v>292</v>
      </c>
    </row>
    <row r="387" spans="1:1">
      <c r="A387" t="s">
        <v>293</v>
      </c>
    </row>
    <row r="388" spans="2:11">
      <c r="B388" t="s">
        <v>302</v>
      </c>
      <c r="H388" t="s">
        <v>119</v>
      </c>
      <c r="I388" s="7">
        <v>4</v>
      </c>
      <c r="K388" s="7">
        <f>I388*J388</f>
        <v>0</v>
      </c>
    </row>
    <row r="390" spans="1:1">
      <c r="A390" t="s">
        <v>303</v>
      </c>
    </row>
    <row r="391" spans="1:1">
      <c r="A391" t="s">
        <v>304</v>
      </c>
    </row>
    <row r="392" spans="1:1">
      <c r="A392" t="s">
        <v>299</v>
      </c>
    </row>
    <row r="393" spans="1:1">
      <c r="A393" t="s">
        <v>301</v>
      </c>
    </row>
    <row r="394" spans="1:1">
      <c r="A394" t="s">
        <v>289</v>
      </c>
    </row>
    <row r="395" spans="1:1">
      <c r="A395" t="s">
        <v>290</v>
      </c>
    </row>
    <row r="396" spans="1:1">
      <c r="A396" t="s">
        <v>291</v>
      </c>
    </row>
    <row r="397" spans="1:1">
      <c r="A397" t="s">
        <v>292</v>
      </c>
    </row>
    <row r="398" spans="1:1">
      <c r="A398" t="s">
        <v>293</v>
      </c>
    </row>
    <row r="399" spans="2:11">
      <c r="B399" t="s">
        <v>305</v>
      </c>
      <c r="H399" t="s">
        <v>119</v>
      </c>
      <c r="I399" s="7">
        <v>2</v>
      </c>
      <c r="K399" s="7">
        <f>I399*J399</f>
        <v>0</v>
      </c>
    </row>
    <row r="400" spans="2:11">
      <c r="B400" t="s">
        <v>306</v>
      </c>
      <c r="H400" t="s">
        <v>119</v>
      </c>
      <c r="I400" s="7">
        <v>1</v>
      </c>
      <c r="K400" s="7">
        <f>I400*J400</f>
        <v>0</v>
      </c>
    </row>
    <row r="401" spans="2:11">
      <c r="B401" t="s">
        <v>307</v>
      </c>
      <c r="H401" t="s">
        <v>119</v>
      </c>
      <c r="I401" s="7">
        <v>1</v>
      </c>
      <c r="K401" s="7">
        <f>I401*J401</f>
        <v>0</v>
      </c>
    </row>
    <row r="403" spans="1:11">
      <c r="A403" s="9" t="s">
        <v>308</v>
      </c>
      <c r="K403" s="7">
        <f>K374+K375+K376+K388+K399+K400+K401</f>
        <v>0</v>
      </c>
    </row>
    <row r="405" spans="1:1">
      <c r="A405" s="9" t="s">
        <v>309</v>
      </c>
    </row>
    <row r="407" spans="1:1">
      <c r="A407" s="23" t="s">
        <v>310</v>
      </c>
    </row>
    <row r="408" spans="1:1">
      <c r="A408" t="s">
        <v>311</v>
      </c>
    </row>
    <row r="409" spans="1:1">
      <c r="A409" t="s">
        <v>312</v>
      </c>
    </row>
    <row r="410" spans="1:1">
      <c r="A410" t="s">
        <v>313</v>
      </c>
    </row>
    <row r="411" spans="1:1">
      <c r="A411" t="s">
        <v>314</v>
      </c>
    </row>
    <row r="412" spans="1:1">
      <c r="A412" t="s">
        <v>315</v>
      </c>
    </row>
    <row r="413" spans="1:1">
      <c r="A413" t="s">
        <v>316</v>
      </c>
    </row>
    <row r="414" spans="1:1">
      <c r="A414" t="s">
        <v>317</v>
      </c>
    </row>
    <row r="415" spans="1:1">
      <c r="A415" t="s">
        <v>318</v>
      </c>
    </row>
    <row r="416" spans="1:1">
      <c r="A416" t="s">
        <v>319</v>
      </c>
    </row>
    <row r="417" spans="1:1">
      <c r="A417" t="s">
        <v>320</v>
      </c>
    </row>
    <row r="418" spans="1:1">
      <c r="A418" t="s">
        <v>321</v>
      </c>
    </row>
    <row r="419" spans="1:1">
      <c r="A419" t="s">
        <v>322</v>
      </c>
    </row>
    <row r="420" spans="1:1">
      <c r="A420" t="s">
        <v>323</v>
      </c>
    </row>
    <row r="421" spans="1:1">
      <c r="A421" t="s">
        <v>324</v>
      </c>
    </row>
    <row r="422" spans="1:1">
      <c r="A422" t="s">
        <v>279</v>
      </c>
    </row>
    <row r="423" spans="1:1">
      <c r="A423" t="s">
        <v>280</v>
      </c>
    </row>
    <row r="424" spans="1:1">
      <c r="A424" t="s">
        <v>325</v>
      </c>
    </row>
    <row r="425" spans="1:1">
      <c r="A425" t="s">
        <v>326</v>
      </c>
    </row>
    <row r="427" spans="1:1">
      <c r="A427" t="s">
        <v>327</v>
      </c>
    </row>
    <row r="428" spans="1:1">
      <c r="A428" t="s">
        <v>328</v>
      </c>
    </row>
    <row r="429" spans="1:1">
      <c r="A429" t="s">
        <v>329</v>
      </c>
    </row>
    <row r="430" spans="1:1">
      <c r="A430" t="s">
        <v>330</v>
      </c>
    </row>
    <row r="431" spans="1:1">
      <c r="A431" t="s">
        <v>331</v>
      </c>
    </row>
    <row r="432" spans="1:1">
      <c r="A432" t="s">
        <v>332</v>
      </c>
    </row>
    <row r="433" spans="1:1">
      <c r="A433" t="s">
        <v>333</v>
      </c>
    </row>
    <row r="435" spans="1:1">
      <c r="A435" t="s">
        <v>334</v>
      </c>
    </row>
    <row r="436" spans="1:1">
      <c r="A436" t="s">
        <v>335</v>
      </c>
    </row>
    <row r="437" spans="1:1">
      <c r="A437" t="s">
        <v>336</v>
      </c>
    </row>
    <row r="438" spans="1:1">
      <c r="A438" t="s">
        <v>287</v>
      </c>
    </row>
    <row r="440" spans="1:1">
      <c r="A440" t="s">
        <v>337</v>
      </c>
    </row>
    <row r="441" spans="1:1">
      <c r="A441" t="s">
        <v>338</v>
      </c>
    </row>
    <row r="442" spans="1:1">
      <c r="A442" t="s">
        <v>339</v>
      </c>
    </row>
    <row r="443" spans="1:1">
      <c r="A443" t="s">
        <v>330</v>
      </c>
    </row>
    <row r="444" spans="1:1">
      <c r="A444" t="s">
        <v>340</v>
      </c>
    </row>
    <row r="446" spans="1:1">
      <c r="A446" t="s">
        <v>341</v>
      </c>
    </row>
    <row r="447" spans="1:1">
      <c r="A447" t="s">
        <v>342</v>
      </c>
    </row>
    <row r="448" spans="1:1">
      <c r="A448" t="s">
        <v>279</v>
      </c>
    </row>
    <row r="449" spans="1:1">
      <c r="A449" t="s">
        <v>280</v>
      </c>
    </row>
    <row r="450" spans="1:1">
      <c r="A450" t="s">
        <v>343</v>
      </c>
    </row>
    <row r="451" spans="1:1">
      <c r="A451" t="s">
        <v>344</v>
      </c>
    </row>
    <row r="452" spans="1:1">
      <c r="A452" t="s">
        <v>285</v>
      </c>
    </row>
    <row r="453" spans="1:1">
      <c r="A453" t="s">
        <v>286</v>
      </c>
    </row>
    <row r="455" spans="1:1">
      <c r="A455" t="s">
        <v>345</v>
      </c>
    </row>
    <row r="456" spans="1:1">
      <c r="A456" t="s">
        <v>346</v>
      </c>
    </row>
    <row r="457" spans="1:1">
      <c r="A457" t="s">
        <v>347</v>
      </c>
    </row>
    <row r="458" spans="1:1">
      <c r="A458" t="s">
        <v>348</v>
      </c>
    </row>
    <row r="459" spans="1:1">
      <c r="A459" t="s">
        <v>349</v>
      </c>
    </row>
    <row r="460" spans="1:1">
      <c r="A460" t="s">
        <v>350</v>
      </c>
    </row>
    <row r="461" spans="1:1">
      <c r="A461" t="s">
        <v>351</v>
      </c>
    </row>
    <row r="462" spans="2:11">
      <c r="B462" t="s">
        <v>352</v>
      </c>
      <c r="H462" t="s">
        <v>119</v>
      </c>
      <c r="I462" s="7">
        <v>1</v>
      </c>
      <c r="K462" s="7">
        <f>I462*J462</f>
        <v>0</v>
      </c>
    </row>
    <row r="464" spans="1:1">
      <c r="A464" t="s">
        <v>353</v>
      </c>
    </row>
    <row r="465" spans="1:1">
      <c r="A465" t="s">
        <v>354</v>
      </c>
    </row>
    <row r="466" spans="1:1">
      <c r="A466" t="s">
        <v>355</v>
      </c>
    </row>
    <row r="467" spans="1:1">
      <c r="A467" t="s">
        <v>348</v>
      </c>
    </row>
    <row r="468" spans="1:1">
      <c r="A468" t="s">
        <v>349</v>
      </c>
    </row>
    <row r="469" spans="1:1">
      <c r="A469" t="s">
        <v>356</v>
      </c>
    </row>
    <row r="470" spans="1:1">
      <c r="A470" t="s">
        <v>357</v>
      </c>
    </row>
    <row r="471" spans="1:1">
      <c r="A471" t="s">
        <v>291</v>
      </c>
    </row>
    <row r="472" spans="1:1">
      <c r="A472" t="s">
        <v>292</v>
      </c>
    </row>
    <row r="473" spans="1:1">
      <c r="A473" t="s">
        <v>351</v>
      </c>
    </row>
    <row r="474" spans="2:11">
      <c r="B474" t="s">
        <v>358</v>
      </c>
      <c r="H474" t="s">
        <v>119</v>
      </c>
      <c r="I474" s="7">
        <v>1</v>
      </c>
      <c r="K474" s="7">
        <f>I474*J474</f>
        <v>0</v>
      </c>
    </row>
    <row r="476" spans="1:1">
      <c r="A476" t="s">
        <v>359</v>
      </c>
    </row>
    <row r="477" spans="1:1">
      <c r="A477" t="s">
        <v>360</v>
      </c>
    </row>
    <row r="478" spans="1:1">
      <c r="A478" t="s">
        <v>348</v>
      </c>
    </row>
    <row r="479" spans="1:1">
      <c r="A479" t="s">
        <v>361</v>
      </c>
    </row>
    <row r="480" spans="1:1">
      <c r="A480" t="s">
        <v>357</v>
      </c>
    </row>
    <row r="481" spans="1:1">
      <c r="A481" t="s">
        <v>291</v>
      </c>
    </row>
    <row r="482" spans="1:1">
      <c r="A482" t="s">
        <v>292</v>
      </c>
    </row>
    <row r="483" spans="1:1">
      <c r="A483" t="s">
        <v>351</v>
      </c>
    </row>
    <row r="484" spans="2:11">
      <c r="B484" t="s">
        <v>362</v>
      </c>
      <c r="H484" t="s">
        <v>119</v>
      </c>
      <c r="I484" s="7">
        <v>1</v>
      </c>
      <c r="K484" s="7">
        <f>I484*J484</f>
        <v>0</v>
      </c>
    </row>
    <row r="486" spans="1:1">
      <c r="A486" t="s">
        <v>363</v>
      </c>
    </row>
    <row r="487" spans="1:1">
      <c r="A487" t="s">
        <v>364</v>
      </c>
    </row>
    <row r="488" spans="1:1">
      <c r="A488" t="s">
        <v>348</v>
      </c>
    </row>
    <row r="489" spans="1:1">
      <c r="A489" t="s">
        <v>361</v>
      </c>
    </row>
    <row r="490" spans="1:1">
      <c r="A490" t="s">
        <v>365</v>
      </c>
    </row>
    <row r="491" spans="1:1">
      <c r="A491" t="s">
        <v>366</v>
      </c>
    </row>
    <row r="492" spans="1:1">
      <c r="A492" t="s">
        <v>357</v>
      </c>
    </row>
    <row r="493" spans="1:1">
      <c r="A493" t="s">
        <v>291</v>
      </c>
    </row>
    <row r="494" spans="1:1">
      <c r="A494" t="s">
        <v>292</v>
      </c>
    </row>
    <row r="495" spans="1:1">
      <c r="A495" t="s">
        <v>351</v>
      </c>
    </row>
    <row r="496" spans="2:2">
      <c r="B496" t="s">
        <v>362</v>
      </c>
    </row>
    <row r="497" spans="2:11">
      <c r="B497" t="s">
        <v>367</v>
      </c>
      <c r="H497" t="s">
        <v>119</v>
      </c>
      <c r="I497" s="7">
        <v>3</v>
      </c>
      <c r="K497" s="7">
        <f>I497*J497</f>
        <v>0</v>
      </c>
    </row>
    <row r="498" spans="2:11">
      <c r="B498" t="s">
        <v>368</v>
      </c>
      <c r="H498" t="s">
        <v>119</v>
      </c>
      <c r="I498" s="7">
        <v>1</v>
      </c>
      <c r="K498" s="7">
        <f>I498*J498</f>
        <v>0</v>
      </c>
    </row>
    <row r="500" spans="1:1">
      <c r="A500" t="s">
        <v>369</v>
      </c>
    </row>
    <row r="501" spans="1:1">
      <c r="A501" t="s">
        <v>370</v>
      </c>
    </row>
    <row r="502" spans="1:1">
      <c r="A502" t="s">
        <v>348</v>
      </c>
    </row>
    <row r="503" spans="1:1">
      <c r="A503" t="s">
        <v>371</v>
      </c>
    </row>
    <row r="504" spans="1:1">
      <c r="A504" t="s">
        <v>357</v>
      </c>
    </row>
    <row r="505" spans="1:1">
      <c r="A505" t="s">
        <v>291</v>
      </c>
    </row>
    <row r="506" spans="1:1">
      <c r="A506" t="s">
        <v>292</v>
      </c>
    </row>
    <row r="507" spans="1:1">
      <c r="A507" t="s">
        <v>351</v>
      </c>
    </row>
    <row r="508" spans="2:11">
      <c r="B508" t="s">
        <v>362</v>
      </c>
      <c r="H508" t="s">
        <v>119</v>
      </c>
      <c r="I508" s="7">
        <v>1</v>
      </c>
      <c r="K508" s="7">
        <f>I508*J508</f>
        <v>0</v>
      </c>
    </row>
    <row r="510" spans="1:1">
      <c r="A510" t="s">
        <v>372</v>
      </c>
    </row>
    <row r="511" spans="1:1">
      <c r="A511" t="s">
        <v>373</v>
      </c>
    </row>
    <row r="512" spans="1:1">
      <c r="A512" t="s">
        <v>348</v>
      </c>
    </row>
    <row r="513" spans="1:1">
      <c r="A513" t="s">
        <v>349</v>
      </c>
    </row>
    <row r="514" spans="1:1">
      <c r="A514" t="s">
        <v>374</v>
      </c>
    </row>
    <row r="515" spans="1:1">
      <c r="A515" t="s">
        <v>375</v>
      </c>
    </row>
    <row r="516" spans="1:1">
      <c r="A516" t="s">
        <v>357</v>
      </c>
    </row>
    <row r="517" spans="1:1">
      <c r="A517" t="s">
        <v>291</v>
      </c>
    </row>
    <row r="518" spans="1:1">
      <c r="A518" t="s">
        <v>292</v>
      </c>
    </row>
    <row r="519" spans="1:1">
      <c r="A519" t="s">
        <v>351</v>
      </c>
    </row>
    <row r="520" spans="2:11">
      <c r="B520" t="s">
        <v>376</v>
      </c>
      <c r="H520" t="s">
        <v>119</v>
      </c>
      <c r="I520" s="7">
        <v>1</v>
      </c>
      <c r="K520" s="7">
        <f>I520*J520</f>
        <v>0</v>
      </c>
    </row>
    <row r="522" spans="1:1">
      <c r="A522" t="s">
        <v>377</v>
      </c>
    </row>
    <row r="523" spans="1:1">
      <c r="A523" t="s">
        <v>378</v>
      </c>
    </row>
    <row r="524" spans="1:1">
      <c r="A524" t="s">
        <v>348</v>
      </c>
    </row>
    <row r="525" spans="1:1">
      <c r="A525" t="s">
        <v>379</v>
      </c>
    </row>
    <row r="526" spans="1:1">
      <c r="A526" t="s">
        <v>351</v>
      </c>
    </row>
    <row r="527" spans="2:11">
      <c r="B527" t="s">
        <v>380</v>
      </c>
      <c r="H527" t="s">
        <v>119</v>
      </c>
      <c r="I527" s="7">
        <v>1</v>
      </c>
      <c r="K527" s="7">
        <f>I527*J527</f>
        <v>0</v>
      </c>
    </row>
    <row r="529" spans="1:1">
      <c r="A529" t="s">
        <v>381</v>
      </c>
    </row>
    <row r="530" spans="1:1">
      <c r="A530" t="s">
        <v>382</v>
      </c>
    </row>
    <row r="531" spans="1:1">
      <c r="A531" t="s">
        <v>348</v>
      </c>
    </row>
    <row r="532" spans="1:1">
      <c r="A532" t="s">
        <v>383</v>
      </c>
    </row>
    <row r="533" spans="1:1">
      <c r="A533" t="s">
        <v>357</v>
      </c>
    </row>
    <row r="534" spans="1:1">
      <c r="A534" t="s">
        <v>291</v>
      </c>
    </row>
    <row r="535" spans="1:1">
      <c r="A535" t="s">
        <v>292</v>
      </c>
    </row>
    <row r="536" spans="1:1">
      <c r="A536" t="s">
        <v>351</v>
      </c>
    </row>
    <row r="537" spans="2:11">
      <c r="B537" t="s">
        <v>384</v>
      </c>
      <c r="H537" t="s">
        <v>119</v>
      </c>
      <c r="I537" s="7">
        <v>1</v>
      </c>
      <c r="K537" s="7">
        <f>I537*J537</f>
        <v>0</v>
      </c>
    </row>
    <row r="539" spans="1:1">
      <c r="A539" t="s">
        <v>385</v>
      </c>
    </row>
    <row r="540" spans="1:1">
      <c r="A540" t="s">
        <v>386</v>
      </c>
    </row>
    <row r="541" spans="1:1">
      <c r="A541" t="s">
        <v>348</v>
      </c>
    </row>
    <row r="542" spans="1:1">
      <c r="A542" t="s">
        <v>383</v>
      </c>
    </row>
    <row r="543" spans="1:1">
      <c r="A543" t="s">
        <v>357</v>
      </c>
    </row>
    <row r="544" spans="1:1">
      <c r="A544" t="s">
        <v>291</v>
      </c>
    </row>
    <row r="545" spans="1:1">
      <c r="A545" t="s">
        <v>292</v>
      </c>
    </row>
    <row r="546" spans="1:1">
      <c r="A546" t="s">
        <v>351</v>
      </c>
    </row>
    <row r="547" spans="2:11">
      <c r="B547" t="s">
        <v>384</v>
      </c>
      <c r="H547" t="s">
        <v>119</v>
      </c>
      <c r="I547" s="7">
        <v>1</v>
      </c>
      <c r="K547" s="7">
        <f>I547*J547</f>
        <v>0</v>
      </c>
    </row>
    <row r="549" spans="1:1">
      <c r="A549" t="s">
        <v>387</v>
      </c>
    </row>
    <row r="550" spans="1:1">
      <c r="A550" t="s">
        <v>388</v>
      </c>
    </row>
    <row r="551" spans="1:1">
      <c r="A551" t="s">
        <v>389</v>
      </c>
    </row>
    <row r="552" spans="1:1">
      <c r="A552" t="s">
        <v>348</v>
      </c>
    </row>
    <row r="553" spans="1:1">
      <c r="A553" t="s">
        <v>390</v>
      </c>
    </row>
    <row r="554" spans="1:1">
      <c r="A554" t="s">
        <v>357</v>
      </c>
    </row>
    <row r="555" spans="1:1">
      <c r="A555" t="s">
        <v>391</v>
      </c>
    </row>
    <row r="556" spans="1:1">
      <c r="A556" t="s">
        <v>292</v>
      </c>
    </row>
    <row r="557" spans="1:1">
      <c r="A557" t="s">
        <v>351</v>
      </c>
    </row>
    <row r="558" spans="2:11">
      <c r="B558" t="s">
        <v>392</v>
      </c>
      <c r="H558" t="s">
        <v>119</v>
      </c>
      <c r="I558" s="7">
        <v>1</v>
      </c>
      <c r="K558" s="7">
        <f>I558*J558</f>
        <v>0</v>
      </c>
    </row>
    <row r="560" spans="1:1">
      <c r="A560" t="s">
        <v>393</v>
      </c>
    </row>
    <row r="561" spans="1:1">
      <c r="A561" t="s">
        <v>394</v>
      </c>
    </row>
    <row r="562" spans="1:1">
      <c r="A562" t="s">
        <v>395</v>
      </c>
    </row>
    <row r="563" spans="1:1">
      <c r="A563" t="s">
        <v>396</v>
      </c>
    </row>
    <row r="564" spans="1:1">
      <c r="A564" t="s">
        <v>397</v>
      </c>
    </row>
    <row r="565" spans="1:1">
      <c r="A565" t="s">
        <v>398</v>
      </c>
    </row>
    <row r="566" spans="2:11">
      <c r="B566" t="s">
        <v>399</v>
      </c>
      <c r="H566" t="s">
        <v>69</v>
      </c>
      <c r="I566" s="7">
        <v>32.8</v>
      </c>
      <c r="K566" s="7">
        <f>I566*J566</f>
        <v>0</v>
      </c>
    </row>
    <row r="567" spans="2:11">
      <c r="B567" t="s">
        <v>400</v>
      </c>
      <c r="H567" t="s">
        <v>119</v>
      </c>
      <c r="I567" s="7">
        <v>3</v>
      </c>
      <c r="K567" s="7">
        <f>I567*J567</f>
        <v>0</v>
      </c>
    </row>
    <row r="569" spans="1:11">
      <c r="A569" s="9" t="s">
        <v>401</v>
      </c>
      <c r="K569" s="7">
        <f>K462+K474+K484+K497+K498+K508+K520+K527+K537+K547+K558+K566+K567</f>
        <v>0</v>
      </c>
    </row>
    <row r="570" spans="1:1">
      <c r="A570" s="9"/>
    </row>
    <row r="571" spans="1:1">
      <c r="A571" s="23" t="s">
        <v>402</v>
      </c>
    </row>
    <row r="572" spans="1:1">
      <c r="A572" s="23" t="s">
        <v>403</v>
      </c>
    </row>
    <row r="573" spans="1:1">
      <c r="A573" s="23" t="s">
        <v>404</v>
      </c>
    </row>
    <row r="574" spans="1:1">
      <c r="A574" s="23" t="s">
        <v>405</v>
      </c>
    </row>
    <row r="575" spans="1:1">
      <c r="A575" s="23" t="s">
        <v>406</v>
      </c>
    </row>
    <row r="576" spans="1:1">
      <c r="A576" s="23" t="s">
        <v>407</v>
      </c>
    </row>
    <row r="577" spans="1:1">
      <c r="A577" s="23" t="s">
        <v>408</v>
      </c>
    </row>
    <row r="578" spans="1:1">
      <c r="A578" s="23" t="s">
        <v>409</v>
      </c>
    </row>
    <row r="579" spans="1:11">
      <c r="A579" s="23" t="s">
        <v>410</v>
      </c>
      <c r="H579" t="s">
        <v>119</v>
      </c>
      <c r="I579" s="7">
        <v>2</v>
      </c>
      <c r="K579" s="7">
        <f>I579*J579</f>
        <v>0</v>
      </c>
    </row>
    <row r="580" customFormat="1" spans="1:14">
      <c r="A580" s="23"/>
      <c r="I580" s="7"/>
      <c r="K580" s="7"/>
      <c r="N580" s="8"/>
    </row>
    <row r="581" spans="1:11">
      <c r="A581" s="9" t="s">
        <v>411</v>
      </c>
      <c r="K581" s="7">
        <f>K579</f>
        <v>0</v>
      </c>
    </row>
    <row r="582" customFormat="1" spans="1:14">
      <c r="A582" s="9"/>
      <c r="I582" s="7"/>
      <c r="K582" s="7"/>
      <c r="N582" s="8"/>
    </row>
    <row r="583" customFormat="1" spans="1:14">
      <c r="A583" s="9"/>
      <c r="I583" s="7"/>
      <c r="K583" s="7"/>
      <c r="N583" s="8"/>
    </row>
    <row r="584" ht="21" spans="1:16">
      <c r="A584" s="9" t="s">
        <v>412</v>
      </c>
      <c r="P584" s="29"/>
    </row>
    <row r="585" ht="21" spans="1:16">
      <c r="A585" t="s">
        <v>413</v>
      </c>
      <c r="P585" s="29"/>
    </row>
    <row r="586" ht="21" spans="1:16">
      <c r="A586" t="s">
        <v>414</v>
      </c>
      <c r="J586" s="7">
        <f>K15</f>
        <v>0</v>
      </c>
      <c r="P586" s="29"/>
    </row>
    <row r="587" customFormat="1" ht="21" spans="1:16">
      <c r="A587" t="s">
        <v>415</v>
      </c>
      <c r="I587" s="7"/>
      <c r="J587" s="7">
        <f>K72</f>
        <v>0</v>
      </c>
      <c r="K587" s="7"/>
      <c r="N587" s="8"/>
      <c r="P587" s="29"/>
    </row>
    <row r="588" ht="21" spans="1:16">
      <c r="A588" t="s">
        <v>416</v>
      </c>
      <c r="J588" s="7">
        <f>K85</f>
        <v>0</v>
      </c>
      <c r="P588" s="29"/>
    </row>
    <row r="589" ht="21" spans="1:16">
      <c r="A589" t="s">
        <v>417</v>
      </c>
      <c r="J589" s="7">
        <f>K106</f>
        <v>0</v>
      </c>
      <c r="P589" s="29"/>
    </row>
    <row r="590" ht="21" spans="1:16">
      <c r="A590" t="s">
        <v>418</v>
      </c>
      <c r="J590" s="7">
        <f>K148</f>
        <v>0</v>
      </c>
      <c r="P590" s="29"/>
    </row>
    <row r="591" ht="21" spans="1:16">
      <c r="A591" t="s">
        <v>419</v>
      </c>
      <c r="J591" s="7">
        <f>K180</f>
        <v>0</v>
      </c>
      <c r="P591" s="29"/>
    </row>
    <row r="592" ht="21" spans="1:16">
      <c r="A592" t="s">
        <v>420</v>
      </c>
      <c r="J592" s="7">
        <f>K213</f>
        <v>0</v>
      </c>
      <c r="P592" s="29"/>
    </row>
    <row r="593" ht="21" spans="1:16">
      <c r="A593" t="s">
        <v>421</v>
      </c>
      <c r="J593" s="7">
        <f>K228</f>
        <v>0</v>
      </c>
      <c r="P593" s="29"/>
    </row>
    <row r="594" ht="21" spans="1:16">
      <c r="A594" t="s">
        <v>422</v>
      </c>
      <c r="J594" s="7">
        <f>K341</f>
        <v>0</v>
      </c>
      <c r="P594" s="29"/>
    </row>
    <row r="595" ht="21" spans="1:16">
      <c r="A595" t="s">
        <v>423</v>
      </c>
      <c r="J595" s="7">
        <f>K403</f>
        <v>0</v>
      </c>
      <c r="P595" s="29"/>
    </row>
    <row r="596" ht="21" spans="1:16">
      <c r="A596" t="s">
        <v>424</v>
      </c>
      <c r="J596" s="7">
        <f>K569</f>
        <v>0</v>
      </c>
      <c r="P596" s="29"/>
    </row>
    <row r="597" ht="21" spans="1:16">
      <c r="A597" t="s">
        <v>425</v>
      </c>
      <c r="J597" s="7">
        <f>K581</f>
        <v>0</v>
      </c>
      <c r="P597" s="29"/>
    </row>
    <row r="598" ht="21" spans="16:16">
      <c r="P598" s="29"/>
    </row>
    <row r="599" ht="21" spans="1:16">
      <c r="A599" s="9" t="s">
        <v>426</v>
      </c>
      <c r="G599" s="8">
        <f>J586+J587+J588+J589+J590+J591+J592+J593+J594+J595+J596+J597</f>
        <v>0</v>
      </c>
      <c r="P599" s="29"/>
    </row>
    <row r="600" ht="21" spans="1:16">
      <c r="A600" s="9" t="s">
        <v>427</v>
      </c>
      <c r="G600" s="8">
        <f>G599*0.25</f>
        <v>0</v>
      </c>
      <c r="P600" s="29"/>
    </row>
    <row r="601" ht="21" spans="1:16">
      <c r="A601" s="9" t="s">
        <v>428</v>
      </c>
      <c r="G601" s="8">
        <f>G599+G600</f>
        <v>0</v>
      </c>
      <c r="P601" s="29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9"/>
  <sheetViews>
    <sheetView topLeftCell="A154" workbookViewId="0">
      <selection activeCell="J9" sqref="J9"/>
    </sheetView>
  </sheetViews>
  <sheetFormatPr defaultColWidth="9" defaultRowHeight="15"/>
  <cols>
    <col min="10" max="11" width="9.14285714285714" style="8"/>
  </cols>
  <sheetData>
    <row r="1" spans="1:1">
      <c r="A1" s="9" t="s">
        <v>429</v>
      </c>
    </row>
    <row r="3" spans="1:11">
      <c r="A3" t="s">
        <v>430</v>
      </c>
      <c r="H3" t="s">
        <v>0</v>
      </c>
      <c r="I3" t="s">
        <v>1</v>
      </c>
      <c r="J3" s="8" t="s">
        <v>2</v>
      </c>
      <c r="K3" s="8" t="s">
        <v>3</v>
      </c>
    </row>
    <row r="4" spans="1:1">
      <c r="A4" t="s">
        <v>431</v>
      </c>
    </row>
    <row r="5" spans="1:1">
      <c r="A5" t="s">
        <v>432</v>
      </c>
    </row>
    <row r="6" spans="1:1">
      <c r="A6" t="s">
        <v>433</v>
      </c>
    </row>
    <row r="7" spans="1:1">
      <c r="A7" t="s">
        <v>434</v>
      </c>
    </row>
    <row r="8" spans="1:1">
      <c r="A8" t="s">
        <v>435</v>
      </c>
    </row>
    <row r="9" spans="8:11">
      <c r="H9" t="s">
        <v>10</v>
      </c>
      <c r="I9" s="20">
        <v>1437</v>
      </c>
      <c r="K9" s="8">
        <f>I9*J9</f>
        <v>0</v>
      </c>
    </row>
    <row r="10" spans="9:9">
      <c r="I10" s="20"/>
    </row>
    <row r="11" spans="1:1">
      <c r="A11" t="s">
        <v>436</v>
      </c>
    </row>
    <row r="12" spans="1:1">
      <c r="A12" t="s">
        <v>437</v>
      </c>
    </row>
    <row r="13" spans="1:1">
      <c r="A13" t="s">
        <v>438</v>
      </c>
    </row>
    <row r="14" spans="1:1">
      <c r="A14" t="s">
        <v>439</v>
      </c>
    </row>
    <row r="15" spans="1:1">
      <c r="A15" t="s">
        <v>440</v>
      </c>
    </row>
    <row r="16" spans="8:11">
      <c r="H16" t="s">
        <v>10</v>
      </c>
      <c r="I16" s="20">
        <v>1437</v>
      </c>
      <c r="K16" s="8">
        <f>I16*J16</f>
        <v>0</v>
      </c>
    </row>
    <row r="18" spans="1:11">
      <c r="A18" s="9" t="s">
        <v>441</v>
      </c>
      <c r="K18" s="8">
        <f>K9+K16</f>
        <v>0</v>
      </c>
    </row>
    <row r="20" spans="1:1">
      <c r="A20" s="9" t="s">
        <v>442</v>
      </c>
    </row>
    <row r="21" spans="1:1">
      <c r="A21" t="s">
        <v>443</v>
      </c>
    </row>
    <row r="22" spans="1:1">
      <c r="A22" t="s">
        <v>444</v>
      </c>
    </row>
    <row r="23" spans="1:1">
      <c r="A23" t="s">
        <v>445</v>
      </c>
    </row>
    <row r="24" spans="1:1">
      <c r="A24" t="s">
        <v>446</v>
      </c>
    </row>
    <row r="25" spans="1:1">
      <c r="A25" t="s">
        <v>447</v>
      </c>
    </row>
    <row r="26" spans="1:1">
      <c r="A26" t="s">
        <v>448</v>
      </c>
    </row>
    <row r="27" spans="1:1">
      <c r="A27" t="s">
        <v>449</v>
      </c>
    </row>
    <row r="28" spans="1:1">
      <c r="A28" t="s">
        <v>450</v>
      </c>
    </row>
    <row r="29" spans="1:1">
      <c r="A29" t="s">
        <v>451</v>
      </c>
    </row>
    <row r="30" spans="1:1">
      <c r="A30" t="s">
        <v>452</v>
      </c>
    </row>
    <row r="31" spans="1:1">
      <c r="A31" t="s">
        <v>453</v>
      </c>
    </row>
    <row r="32" spans="1:1">
      <c r="A32" t="s">
        <v>454</v>
      </c>
    </row>
    <row r="33" spans="1:1">
      <c r="A33" t="s">
        <v>455</v>
      </c>
    </row>
    <row r="34" spans="1:1">
      <c r="A34" t="s">
        <v>456</v>
      </c>
    </row>
    <row r="35" spans="1:1">
      <c r="A35" t="s">
        <v>457</v>
      </c>
    </row>
    <row r="36" spans="1:1">
      <c r="A36" t="s">
        <v>458</v>
      </c>
    </row>
    <row r="37" spans="1:1">
      <c r="A37" t="s">
        <v>459</v>
      </c>
    </row>
    <row r="38" spans="1:1">
      <c r="A38" t="s">
        <v>460</v>
      </c>
    </row>
    <row r="39" spans="1:1">
      <c r="A39" t="s">
        <v>461</v>
      </c>
    </row>
    <row r="40" spans="1:1">
      <c r="A40" t="s">
        <v>462</v>
      </c>
    </row>
    <row r="41" spans="1:1">
      <c r="A41" t="s">
        <v>463</v>
      </c>
    </row>
    <row r="42" spans="1:1">
      <c r="A42" t="s">
        <v>464</v>
      </c>
    </row>
    <row r="44" spans="1:11">
      <c r="A44" t="s">
        <v>465</v>
      </c>
      <c r="H44" t="s">
        <v>0</v>
      </c>
      <c r="I44" t="s">
        <v>1</v>
      </c>
      <c r="J44" s="8" t="s">
        <v>2</v>
      </c>
      <c r="K44" s="8" t="s">
        <v>3</v>
      </c>
    </row>
    <row r="45" spans="1:1">
      <c r="A45" t="s">
        <v>466</v>
      </c>
    </row>
    <row r="46" spans="1:1">
      <c r="A46" t="s">
        <v>467</v>
      </c>
    </row>
    <row r="47" spans="1:11">
      <c r="A47" t="s">
        <v>468</v>
      </c>
      <c r="H47" t="s">
        <v>469</v>
      </c>
      <c r="I47" s="7">
        <v>431.1</v>
      </c>
      <c r="K47" s="8">
        <f>I47*J47</f>
        <v>0</v>
      </c>
    </row>
    <row r="49" spans="1:1">
      <c r="A49" t="s">
        <v>470</v>
      </c>
    </row>
    <row r="50" spans="1:1">
      <c r="A50" t="s">
        <v>471</v>
      </c>
    </row>
    <row r="51" spans="1:1">
      <c r="A51" t="s">
        <v>472</v>
      </c>
    </row>
    <row r="52" spans="1:1">
      <c r="A52" t="s">
        <v>473</v>
      </c>
    </row>
    <row r="53" spans="1:1">
      <c r="A53" t="s">
        <v>474</v>
      </c>
    </row>
    <row r="54" spans="1:11">
      <c r="A54" t="s">
        <v>475</v>
      </c>
      <c r="H54" t="s">
        <v>469</v>
      </c>
      <c r="I54" s="7">
        <v>176.5</v>
      </c>
      <c r="K54" s="8">
        <f>I54*J54</f>
        <v>0</v>
      </c>
    </row>
    <row r="56" spans="1:1">
      <c r="A56" t="s">
        <v>476</v>
      </c>
    </row>
    <row r="57" spans="1:1">
      <c r="A57" t="s">
        <v>477</v>
      </c>
    </row>
    <row r="58" spans="1:1">
      <c r="A58" t="s">
        <v>478</v>
      </c>
    </row>
    <row r="59" spans="1:1">
      <c r="A59" t="s">
        <v>479</v>
      </c>
    </row>
    <row r="60" spans="1:1">
      <c r="A60" t="s">
        <v>480</v>
      </c>
    </row>
    <row r="61" spans="1:1">
      <c r="A61" t="s">
        <v>481</v>
      </c>
    </row>
    <row r="62" spans="1:1">
      <c r="A62" t="s">
        <v>482</v>
      </c>
    </row>
    <row r="63" spans="1:1">
      <c r="A63" t="s">
        <v>483</v>
      </c>
    </row>
    <row r="64" spans="1:1">
      <c r="A64" t="s">
        <v>484</v>
      </c>
    </row>
    <row r="65" spans="1:1">
      <c r="A65" t="s">
        <v>485</v>
      </c>
    </row>
    <row r="66" spans="1:11">
      <c r="A66" t="s">
        <v>486</v>
      </c>
      <c r="H66" t="s">
        <v>469</v>
      </c>
      <c r="I66" s="7">
        <v>150</v>
      </c>
      <c r="K66" s="8">
        <f>I66*J66</f>
        <v>0</v>
      </c>
    </row>
    <row r="68" spans="1:1">
      <c r="A68" t="s">
        <v>487</v>
      </c>
    </row>
    <row r="69" spans="1:1">
      <c r="A69" t="s">
        <v>488</v>
      </c>
    </row>
    <row r="70" spans="1:1">
      <c r="A70" t="s">
        <v>489</v>
      </c>
    </row>
    <row r="71" spans="1:1">
      <c r="A71" t="s">
        <v>490</v>
      </c>
    </row>
    <row r="72" spans="1:1">
      <c r="A72" t="s">
        <v>491</v>
      </c>
    </row>
    <row r="73" spans="1:1">
      <c r="A73" t="s">
        <v>492</v>
      </c>
    </row>
    <row r="74" spans="1:11">
      <c r="A74" t="s">
        <v>493</v>
      </c>
      <c r="H74" t="s">
        <v>10</v>
      </c>
      <c r="I74" s="7">
        <v>424.1</v>
      </c>
      <c r="K74" s="8">
        <f>I74*J74</f>
        <v>0</v>
      </c>
    </row>
    <row r="76" spans="1:1">
      <c r="A76" t="s">
        <v>494</v>
      </c>
    </row>
    <row r="77" spans="1:1">
      <c r="A77" t="s">
        <v>495</v>
      </c>
    </row>
    <row r="78" spans="1:1">
      <c r="A78" t="s">
        <v>496</v>
      </c>
    </row>
    <row r="79" spans="1:1">
      <c r="A79" t="s">
        <v>497</v>
      </c>
    </row>
    <row r="80" spans="1:11">
      <c r="A80" t="s">
        <v>498</v>
      </c>
      <c r="H80" t="s">
        <v>69</v>
      </c>
      <c r="I80" s="7">
        <v>87.2</v>
      </c>
      <c r="K80" s="8">
        <f>I80*J80</f>
        <v>0</v>
      </c>
    </row>
    <row r="81" spans="1:11">
      <c r="A81" t="s">
        <v>499</v>
      </c>
      <c r="H81" t="s">
        <v>69</v>
      </c>
      <c r="I81" s="7">
        <v>18</v>
      </c>
      <c r="K81" s="8">
        <f>I81*J81</f>
        <v>0</v>
      </c>
    </row>
    <row r="82" spans="9:9">
      <c r="I82" s="7"/>
    </row>
    <row r="83" spans="1:1">
      <c r="A83" t="s">
        <v>500</v>
      </c>
    </row>
    <row r="84" spans="1:1">
      <c r="A84" t="s">
        <v>501</v>
      </c>
    </row>
    <row r="85" spans="1:1">
      <c r="A85" t="s">
        <v>502</v>
      </c>
    </row>
    <row r="86" spans="1:1">
      <c r="A86" t="s">
        <v>481</v>
      </c>
    </row>
    <row r="87" spans="1:1">
      <c r="A87" t="s">
        <v>482</v>
      </c>
    </row>
    <row r="88" spans="1:1">
      <c r="A88" t="s">
        <v>503</v>
      </c>
    </row>
    <row r="89" spans="1:1">
      <c r="A89" t="s">
        <v>504</v>
      </c>
    </row>
    <row r="90" spans="1:1">
      <c r="A90" t="s">
        <v>505</v>
      </c>
    </row>
    <row r="91" spans="1:11">
      <c r="A91" t="s">
        <v>506</v>
      </c>
      <c r="H91" t="s">
        <v>469</v>
      </c>
      <c r="I91" s="7">
        <v>25.5</v>
      </c>
      <c r="K91" s="8">
        <f>I91*J91</f>
        <v>0</v>
      </c>
    </row>
    <row r="92" spans="1:1">
      <c r="A92" t="s">
        <v>507</v>
      </c>
    </row>
    <row r="93" spans="1:1">
      <c r="A93" t="s">
        <v>508</v>
      </c>
    </row>
    <row r="94" spans="1:11">
      <c r="A94" t="s">
        <v>509</v>
      </c>
      <c r="H94" t="s">
        <v>469</v>
      </c>
      <c r="I94" s="7">
        <v>35.1</v>
      </c>
      <c r="K94" s="8">
        <f>I94*J94</f>
        <v>0</v>
      </c>
    </row>
    <row r="95" spans="9:9">
      <c r="I95" s="7"/>
    </row>
    <row r="96" spans="1:1">
      <c r="A96" t="s">
        <v>510</v>
      </c>
    </row>
    <row r="97" spans="1:1">
      <c r="A97" t="s">
        <v>511</v>
      </c>
    </row>
    <row r="98" spans="1:1">
      <c r="A98" t="s">
        <v>512</v>
      </c>
    </row>
    <row r="99" spans="1:1">
      <c r="A99" t="s">
        <v>513</v>
      </c>
    </row>
    <row r="100" spans="1:1">
      <c r="A100" t="s">
        <v>514</v>
      </c>
    </row>
    <row r="101" spans="1:1">
      <c r="A101" t="s">
        <v>515</v>
      </c>
    </row>
    <row r="102" spans="1:11">
      <c r="A102" t="s">
        <v>516</v>
      </c>
      <c r="H102" t="s">
        <v>469</v>
      </c>
      <c r="I102" s="7">
        <v>254.6</v>
      </c>
      <c r="K102" s="8">
        <f>I102*J102</f>
        <v>0</v>
      </c>
    </row>
    <row r="104" spans="1:11">
      <c r="A104" s="9" t="s">
        <v>517</v>
      </c>
      <c r="K104" s="8">
        <f>K47+K54+K66+K74+K80+K81+K91+K94+K102</f>
        <v>0</v>
      </c>
    </row>
    <row r="106" spans="1:1">
      <c r="A106" s="9" t="s">
        <v>518</v>
      </c>
    </row>
    <row r="108" spans="1:1">
      <c r="A108" t="s">
        <v>519</v>
      </c>
    </row>
    <row r="109" spans="1:1">
      <c r="A109" t="s">
        <v>520</v>
      </c>
    </row>
    <row r="110" spans="1:1">
      <c r="A110" t="s">
        <v>521</v>
      </c>
    </row>
    <row r="111" spans="1:1">
      <c r="A111" t="s">
        <v>522</v>
      </c>
    </row>
    <row r="112" spans="1:1">
      <c r="A112" t="s">
        <v>523</v>
      </c>
    </row>
    <row r="113" spans="1:1">
      <c r="A113" t="s">
        <v>524</v>
      </c>
    </row>
    <row r="114" spans="1:1">
      <c r="A114" t="s">
        <v>525</v>
      </c>
    </row>
    <row r="115" spans="1:1">
      <c r="A115" t="s">
        <v>526</v>
      </c>
    </row>
    <row r="116" spans="1:1">
      <c r="A116" t="s">
        <v>527</v>
      </c>
    </row>
    <row r="117" spans="1:1">
      <c r="A117" t="s">
        <v>528</v>
      </c>
    </row>
    <row r="118" spans="1:1">
      <c r="A118" t="s">
        <v>529</v>
      </c>
    </row>
    <row r="119" spans="1:1">
      <c r="A119" t="s">
        <v>530</v>
      </c>
    </row>
    <row r="120" spans="1:1">
      <c r="A120" t="s">
        <v>531</v>
      </c>
    </row>
    <row r="121" spans="1:1">
      <c r="A121" t="s">
        <v>532</v>
      </c>
    </row>
    <row r="122" spans="1:1">
      <c r="A122" t="s">
        <v>533</v>
      </c>
    </row>
    <row r="123" spans="1:1">
      <c r="A123" t="s">
        <v>534</v>
      </c>
    </row>
    <row r="124" spans="1:1">
      <c r="A124" t="s">
        <v>535</v>
      </c>
    </row>
    <row r="125" spans="1:1">
      <c r="A125" t="s">
        <v>536</v>
      </c>
    </row>
    <row r="126" spans="1:1">
      <c r="A126" t="s">
        <v>537</v>
      </c>
    </row>
    <row r="127" spans="1:1">
      <c r="A127" t="s">
        <v>538</v>
      </c>
    </row>
    <row r="128" spans="1:1">
      <c r="A128" t="s">
        <v>539</v>
      </c>
    </row>
    <row r="129" spans="1:1">
      <c r="A129" t="s">
        <v>540</v>
      </c>
    </row>
    <row r="130" spans="1:1">
      <c r="A130" t="s">
        <v>541</v>
      </c>
    </row>
    <row r="131" spans="1:1">
      <c r="A131" t="s">
        <v>542</v>
      </c>
    </row>
    <row r="132" spans="1:1">
      <c r="A132" t="s">
        <v>543</v>
      </c>
    </row>
    <row r="133" spans="1:1">
      <c r="A133" t="s">
        <v>544</v>
      </c>
    </row>
    <row r="134" spans="1:1">
      <c r="A134" t="s">
        <v>545</v>
      </c>
    </row>
    <row r="135" spans="1:1">
      <c r="A135" t="s">
        <v>546</v>
      </c>
    </row>
    <row r="136" spans="1:1">
      <c r="A136" t="s">
        <v>547</v>
      </c>
    </row>
    <row r="137" spans="1:1">
      <c r="A137" t="s">
        <v>548</v>
      </c>
    </row>
    <row r="138" spans="1:1">
      <c r="A138" t="s">
        <v>549</v>
      </c>
    </row>
    <row r="139" spans="1:1">
      <c r="A139" t="s">
        <v>550</v>
      </c>
    </row>
    <row r="140" spans="1:1">
      <c r="A140" t="s">
        <v>551</v>
      </c>
    </row>
    <row r="141" spans="1:1">
      <c r="A141" t="s">
        <v>552</v>
      </c>
    </row>
    <row r="142" spans="1:1">
      <c r="A142" t="s">
        <v>553</v>
      </c>
    </row>
    <row r="143" spans="1:1">
      <c r="A143" t="s">
        <v>554</v>
      </c>
    </row>
    <row r="144" spans="1:1">
      <c r="A144" t="s">
        <v>555</v>
      </c>
    </row>
    <row r="145" spans="1:1">
      <c r="A145" t="s">
        <v>556</v>
      </c>
    </row>
    <row r="146" spans="1:1">
      <c r="A146" t="s">
        <v>557</v>
      </c>
    </row>
    <row r="148" spans="1:1">
      <c r="A148" t="s">
        <v>558</v>
      </c>
    </row>
    <row r="149" spans="1:1">
      <c r="A149" t="s">
        <v>559</v>
      </c>
    </row>
    <row r="150" spans="1:1">
      <c r="A150" t="s">
        <v>560</v>
      </c>
    </row>
    <row r="151" spans="1:1">
      <c r="A151" t="s">
        <v>561</v>
      </c>
    </row>
    <row r="152" spans="1:1">
      <c r="A152" t="s">
        <v>562</v>
      </c>
    </row>
    <row r="153" spans="1:11">
      <c r="A153" t="s">
        <v>563</v>
      </c>
      <c r="H153" t="s">
        <v>469</v>
      </c>
      <c r="I153" s="7">
        <v>4.8</v>
      </c>
      <c r="K153" s="8">
        <f>I153*J153</f>
        <v>0</v>
      </c>
    </row>
    <row r="154" spans="9:9">
      <c r="I154" s="7"/>
    </row>
    <row r="155" spans="1:1">
      <c r="A155" t="s">
        <v>564</v>
      </c>
    </row>
    <row r="156" spans="1:1">
      <c r="A156" t="s">
        <v>565</v>
      </c>
    </row>
    <row r="157" spans="1:1">
      <c r="A157" t="s">
        <v>566</v>
      </c>
    </row>
    <row r="158" spans="1:1">
      <c r="A158" t="s">
        <v>567</v>
      </c>
    </row>
    <row r="159" spans="1:1">
      <c r="A159" t="s">
        <v>568</v>
      </c>
    </row>
    <row r="160" spans="1:1">
      <c r="A160" t="s">
        <v>569</v>
      </c>
    </row>
    <row r="161" spans="1:1">
      <c r="A161" t="s">
        <v>570</v>
      </c>
    </row>
    <row r="162" spans="1:11">
      <c r="A162" t="s">
        <v>571</v>
      </c>
      <c r="H162" t="s">
        <v>469</v>
      </c>
      <c r="I162" s="7">
        <v>25.7</v>
      </c>
      <c r="K162" s="8">
        <f>I162*J162</f>
        <v>0</v>
      </c>
    </row>
    <row r="164" spans="1:1">
      <c r="A164" t="s">
        <v>572</v>
      </c>
    </row>
    <row r="165" spans="1:1">
      <c r="A165" t="s">
        <v>573</v>
      </c>
    </row>
    <row r="166" spans="1:1">
      <c r="A166" t="s">
        <v>574</v>
      </c>
    </row>
    <row r="167" spans="1:1">
      <c r="A167" t="s">
        <v>575</v>
      </c>
    </row>
    <row r="168" spans="1:1">
      <c r="A168" t="s">
        <v>576</v>
      </c>
    </row>
    <row r="169" spans="1:11">
      <c r="A169" t="s">
        <v>577</v>
      </c>
      <c r="H169" t="s">
        <v>469</v>
      </c>
      <c r="I169" s="7">
        <v>24.7</v>
      </c>
      <c r="K169" s="8">
        <f>I169*J169</f>
        <v>0</v>
      </c>
    </row>
    <row r="170" spans="9:9">
      <c r="I170" s="7"/>
    </row>
    <row r="171" spans="1:1">
      <c r="A171" t="s">
        <v>578</v>
      </c>
    </row>
    <row r="172" spans="1:1">
      <c r="A172" t="s">
        <v>579</v>
      </c>
    </row>
    <row r="173" spans="1:1">
      <c r="A173" t="s">
        <v>580</v>
      </c>
    </row>
    <row r="174" spans="1:1">
      <c r="A174" t="s">
        <v>581</v>
      </c>
    </row>
    <row r="175" spans="1:1">
      <c r="A175" t="s">
        <v>582</v>
      </c>
    </row>
    <row r="176" spans="1:1">
      <c r="A176" t="s">
        <v>583</v>
      </c>
    </row>
    <row r="177" spans="1:1">
      <c r="A177" t="s">
        <v>584</v>
      </c>
    </row>
    <row r="178" spans="1:1">
      <c r="A178" t="s">
        <v>585</v>
      </c>
    </row>
    <row r="179" spans="1:1">
      <c r="A179" t="s">
        <v>586</v>
      </c>
    </row>
    <row r="180" spans="1:1">
      <c r="A180" t="s">
        <v>587</v>
      </c>
    </row>
    <row r="181" spans="1:1">
      <c r="A181" t="s">
        <v>588</v>
      </c>
    </row>
    <row r="182" spans="1:1">
      <c r="A182" t="s">
        <v>589</v>
      </c>
    </row>
    <row r="183" spans="1:11">
      <c r="A183" t="s">
        <v>590</v>
      </c>
      <c r="H183" t="s">
        <v>591</v>
      </c>
      <c r="I183" s="20">
        <v>1200</v>
      </c>
      <c r="K183" s="8">
        <f>I183*J183</f>
        <v>0</v>
      </c>
    </row>
    <row r="184" spans="1:11">
      <c r="A184" t="s">
        <v>592</v>
      </c>
      <c r="H184" t="s">
        <v>591</v>
      </c>
      <c r="I184" s="20">
        <v>1000</v>
      </c>
      <c r="K184" s="8">
        <f>I184*J184</f>
        <v>0</v>
      </c>
    </row>
    <row r="186" spans="1:11">
      <c r="A186" s="9" t="s">
        <v>593</v>
      </c>
      <c r="K186" s="8">
        <f>K153+K162+K169+K183+K184</f>
        <v>0</v>
      </c>
    </row>
    <row r="188" spans="1:1">
      <c r="A188" s="9" t="s">
        <v>594</v>
      </c>
    </row>
    <row r="189" spans="1:1">
      <c r="A189" t="s">
        <v>595</v>
      </c>
    </row>
    <row r="190" spans="1:1">
      <c r="A190" t="s">
        <v>596</v>
      </c>
    </row>
    <row r="191" spans="1:1">
      <c r="A191" t="s">
        <v>597</v>
      </c>
    </row>
    <row r="192" spans="1:1">
      <c r="A192" t="s">
        <v>598</v>
      </c>
    </row>
    <row r="193" spans="1:1">
      <c r="A193" t="s">
        <v>599</v>
      </c>
    </row>
    <row r="194" spans="1:1">
      <c r="A194" t="s">
        <v>600</v>
      </c>
    </row>
    <row r="195" spans="1:1">
      <c r="A195" t="s">
        <v>601</v>
      </c>
    </row>
    <row r="196" spans="1:1">
      <c r="A196" t="s">
        <v>602</v>
      </c>
    </row>
    <row r="197" spans="1:1">
      <c r="A197" t="s">
        <v>603</v>
      </c>
    </row>
    <row r="198" spans="1:1">
      <c r="A198" t="s">
        <v>604</v>
      </c>
    </row>
    <row r="199" spans="1:1">
      <c r="A199" t="s">
        <v>605</v>
      </c>
    </row>
    <row r="200" spans="1:1">
      <c r="A200" t="s">
        <v>178</v>
      </c>
    </row>
    <row r="201" spans="8:11">
      <c r="H201" t="s">
        <v>10</v>
      </c>
      <c r="I201" s="7">
        <v>87.9</v>
      </c>
      <c r="K201" s="8">
        <f>I201*J201</f>
        <v>0</v>
      </c>
    </row>
    <row r="202" spans="9:9">
      <c r="I202" s="7"/>
    </row>
    <row r="203" spans="1:1">
      <c r="A203" t="s">
        <v>606</v>
      </c>
    </row>
    <row r="204" spans="1:1">
      <c r="A204" t="s">
        <v>607</v>
      </c>
    </row>
    <row r="205" spans="1:1">
      <c r="A205" t="s">
        <v>608</v>
      </c>
    </row>
    <row r="206" spans="1:1">
      <c r="A206" t="s">
        <v>609</v>
      </c>
    </row>
    <row r="207" spans="1:1">
      <c r="A207" t="s">
        <v>610</v>
      </c>
    </row>
    <row r="208" spans="8:11">
      <c r="H208" t="s">
        <v>10</v>
      </c>
      <c r="I208" s="7">
        <v>321.4</v>
      </c>
      <c r="K208" s="8">
        <f>I208*J208</f>
        <v>0</v>
      </c>
    </row>
    <row r="209" spans="9:9">
      <c r="I209" s="7"/>
    </row>
    <row r="210" spans="1:1">
      <c r="A210" t="s">
        <v>611</v>
      </c>
    </row>
    <row r="211" spans="1:1">
      <c r="A211" t="s">
        <v>612</v>
      </c>
    </row>
    <row r="212" spans="1:1">
      <c r="A212" t="s">
        <v>613</v>
      </c>
    </row>
    <row r="213" spans="1:1">
      <c r="A213" t="s">
        <v>614</v>
      </c>
    </row>
    <row r="214" spans="1:1">
      <c r="A214" t="s">
        <v>615</v>
      </c>
    </row>
    <row r="215" spans="1:1">
      <c r="A215" t="s">
        <v>609</v>
      </c>
    </row>
    <row r="216" spans="1:1">
      <c r="A216" t="s">
        <v>610</v>
      </c>
    </row>
    <row r="217" spans="8:11">
      <c r="H217" t="s">
        <v>10</v>
      </c>
      <c r="I217" s="7">
        <v>321.4</v>
      </c>
      <c r="K217" s="8">
        <f>I217*J217</f>
        <v>0</v>
      </c>
    </row>
    <row r="218" spans="9:9">
      <c r="I218" s="7"/>
    </row>
    <row r="219" spans="1:1">
      <c r="A219" t="s">
        <v>616</v>
      </c>
    </row>
    <row r="220" spans="1:1">
      <c r="A220" t="s">
        <v>617</v>
      </c>
    </row>
    <row r="221" spans="1:1">
      <c r="A221" t="s">
        <v>618</v>
      </c>
    </row>
    <row r="222" spans="1:1">
      <c r="A222" t="s">
        <v>609</v>
      </c>
    </row>
    <row r="223" spans="1:1">
      <c r="A223" t="s">
        <v>619</v>
      </c>
    </row>
    <row r="224" spans="8:11">
      <c r="H224" t="s">
        <v>10</v>
      </c>
      <c r="I224" s="7">
        <v>102.7</v>
      </c>
      <c r="K224" s="8">
        <f>I224*J224</f>
        <v>0</v>
      </c>
    </row>
    <row r="225" spans="9:9">
      <c r="I225" s="7"/>
    </row>
    <row r="226" spans="1:1">
      <c r="A226" t="s">
        <v>620</v>
      </c>
    </row>
    <row r="227" spans="1:1">
      <c r="A227" s="18" t="s">
        <v>621</v>
      </c>
    </row>
    <row r="228" spans="1:1">
      <c r="A228" t="s">
        <v>613</v>
      </c>
    </row>
    <row r="229" spans="1:1">
      <c r="A229" t="s">
        <v>614</v>
      </c>
    </row>
    <row r="230" spans="1:1">
      <c r="A230" t="s">
        <v>615</v>
      </c>
    </row>
    <row r="231" spans="1:1">
      <c r="A231" t="s">
        <v>609</v>
      </c>
    </row>
    <row r="232" spans="1:1">
      <c r="A232" t="s">
        <v>619</v>
      </c>
    </row>
    <row r="233" spans="1:11">
      <c r="A233" t="s">
        <v>622</v>
      </c>
      <c r="H233" t="s">
        <v>10</v>
      </c>
      <c r="I233" s="7">
        <v>102.7</v>
      </c>
      <c r="K233" s="8">
        <f>I233*J233</f>
        <v>0</v>
      </c>
    </row>
    <row r="235" spans="1:1">
      <c r="A235" t="s">
        <v>623</v>
      </c>
    </row>
    <row r="236" spans="1:1">
      <c r="A236" t="s">
        <v>624</v>
      </c>
    </row>
    <row r="237" spans="1:1">
      <c r="A237" t="s">
        <v>625</v>
      </c>
    </row>
    <row r="238" spans="1:1">
      <c r="A238" t="s">
        <v>626</v>
      </c>
    </row>
    <row r="239" spans="1:1">
      <c r="A239" t="s">
        <v>627</v>
      </c>
    </row>
    <row r="240" spans="1:1">
      <c r="A240" t="s">
        <v>628</v>
      </c>
    </row>
    <row r="241" spans="1:1">
      <c r="A241" t="s">
        <v>629</v>
      </c>
    </row>
    <row r="242" spans="1:1">
      <c r="A242" t="s">
        <v>630</v>
      </c>
    </row>
    <row r="243" spans="1:1">
      <c r="A243" t="s">
        <v>631</v>
      </c>
    </row>
    <row r="244" spans="1:1">
      <c r="A244" t="s">
        <v>632</v>
      </c>
    </row>
    <row r="245" spans="1:1">
      <c r="A245" t="s">
        <v>633</v>
      </c>
    </row>
    <row r="246" spans="1:1">
      <c r="A246" s="18" t="s">
        <v>634</v>
      </c>
    </row>
    <row r="247" spans="1:1">
      <c r="A247" t="s">
        <v>635</v>
      </c>
    </row>
    <row r="248" spans="1:1">
      <c r="A248" t="s">
        <v>636</v>
      </c>
    </row>
    <row r="249" spans="1:1">
      <c r="A249" t="s">
        <v>637</v>
      </c>
    </row>
    <row r="250" spans="1:1">
      <c r="A250" t="s">
        <v>638</v>
      </c>
    </row>
    <row r="251" spans="1:1">
      <c r="A251" t="s">
        <v>639</v>
      </c>
    </row>
    <row r="252" spans="1:1">
      <c r="A252" t="s">
        <v>640</v>
      </c>
    </row>
    <row r="253" spans="1:1">
      <c r="A253" s="18" t="s">
        <v>641</v>
      </c>
    </row>
    <row r="254" spans="1:1">
      <c r="A254" t="s">
        <v>642</v>
      </c>
    </row>
    <row r="255" spans="1:1">
      <c r="A255" t="s">
        <v>643</v>
      </c>
    </row>
    <row r="256" spans="1:1">
      <c r="A256" t="s">
        <v>644</v>
      </c>
    </row>
    <row r="257" spans="1:1">
      <c r="A257" t="s">
        <v>645</v>
      </c>
    </row>
    <row r="258" spans="1:1">
      <c r="A258" t="s">
        <v>646</v>
      </c>
    </row>
    <row r="259" spans="8:11">
      <c r="H259" t="s">
        <v>10</v>
      </c>
      <c r="I259" s="7">
        <v>145.9</v>
      </c>
      <c r="K259" s="8">
        <f>I259*J259</f>
        <v>0</v>
      </c>
    </row>
    <row r="261" spans="1:1">
      <c r="A261" t="s">
        <v>647</v>
      </c>
    </row>
    <row r="262" spans="1:1">
      <c r="A262" t="s">
        <v>648</v>
      </c>
    </row>
    <row r="263" spans="1:1">
      <c r="A263" t="s">
        <v>649</v>
      </c>
    </row>
    <row r="264" spans="1:1">
      <c r="A264" t="s">
        <v>650</v>
      </c>
    </row>
    <row r="265" spans="1:1">
      <c r="A265" t="s">
        <v>651</v>
      </c>
    </row>
    <row r="266" spans="1:1">
      <c r="A266" t="s">
        <v>652</v>
      </c>
    </row>
    <row r="267" spans="1:1">
      <c r="A267" t="s">
        <v>645</v>
      </c>
    </row>
    <row r="268" spans="1:1">
      <c r="A268" t="s">
        <v>646</v>
      </c>
    </row>
    <row r="269" spans="8:11">
      <c r="H269" t="s">
        <v>10</v>
      </c>
      <c r="I269" s="7">
        <v>15.1</v>
      </c>
      <c r="K269" s="8">
        <f>I269*J269</f>
        <v>0</v>
      </c>
    </row>
    <row r="270" spans="9:9">
      <c r="I270" s="7"/>
    </row>
    <row r="271" spans="1:1">
      <c r="A271" t="s">
        <v>653</v>
      </c>
    </row>
    <row r="272" spans="1:1">
      <c r="A272" t="s">
        <v>654</v>
      </c>
    </row>
    <row r="273" spans="1:1">
      <c r="A273" t="s">
        <v>655</v>
      </c>
    </row>
    <row r="274" spans="1:1">
      <c r="A274" t="s">
        <v>656</v>
      </c>
    </row>
    <row r="275" spans="1:1">
      <c r="A275" t="s">
        <v>657</v>
      </c>
    </row>
    <row r="276" spans="1:1">
      <c r="A276" t="s">
        <v>658</v>
      </c>
    </row>
    <row r="277" spans="8:11">
      <c r="H277" t="s">
        <v>69</v>
      </c>
      <c r="I277" s="7">
        <v>18</v>
      </c>
      <c r="K277" s="8">
        <f>I277*J277</f>
        <v>0</v>
      </c>
    </row>
    <row r="278" spans="9:9">
      <c r="I278" s="7"/>
    </row>
    <row r="279" spans="1:1">
      <c r="A279" t="s">
        <v>659</v>
      </c>
    </row>
    <row r="280" spans="1:1">
      <c r="A280" t="s">
        <v>660</v>
      </c>
    </row>
    <row r="281" spans="1:1">
      <c r="A281" t="s">
        <v>661</v>
      </c>
    </row>
    <row r="282" spans="1:1">
      <c r="A282" t="s">
        <v>655</v>
      </c>
    </row>
    <row r="283" spans="1:1">
      <c r="A283" t="s">
        <v>662</v>
      </c>
    </row>
    <row r="284" spans="1:1">
      <c r="A284" t="s">
        <v>657</v>
      </c>
    </row>
    <row r="285" spans="1:1">
      <c r="A285" t="s">
        <v>658</v>
      </c>
    </row>
    <row r="286" spans="8:11">
      <c r="H286" t="s">
        <v>69</v>
      </c>
      <c r="I286" s="7">
        <v>119.4</v>
      </c>
      <c r="K286" s="8">
        <f>I286*J286</f>
        <v>0</v>
      </c>
    </row>
    <row r="288" spans="1:1">
      <c r="A288" t="s">
        <v>663</v>
      </c>
    </row>
    <row r="289" spans="1:1">
      <c r="A289" t="s">
        <v>664</v>
      </c>
    </row>
    <row r="290" spans="1:1">
      <c r="A290" t="s">
        <v>665</v>
      </c>
    </row>
    <row r="291" spans="1:1">
      <c r="A291" t="s">
        <v>666</v>
      </c>
    </row>
    <row r="292" spans="1:1">
      <c r="A292" t="s">
        <v>667</v>
      </c>
    </row>
    <row r="293" spans="1:1">
      <c r="A293" t="s">
        <v>668</v>
      </c>
    </row>
    <row r="294" spans="1:1">
      <c r="A294" t="s">
        <v>669</v>
      </c>
    </row>
    <row r="295" spans="1:1">
      <c r="A295" t="s">
        <v>670</v>
      </c>
    </row>
    <row r="296" spans="1:1">
      <c r="A296" t="s">
        <v>671</v>
      </c>
    </row>
    <row r="297" spans="1:1">
      <c r="A297" t="s">
        <v>672</v>
      </c>
    </row>
    <row r="298" spans="1:1">
      <c r="A298" t="s">
        <v>673</v>
      </c>
    </row>
    <row r="299" spans="1:1">
      <c r="A299" t="s">
        <v>674</v>
      </c>
    </row>
    <row r="300" spans="1:1">
      <c r="A300" t="s">
        <v>675</v>
      </c>
    </row>
    <row r="301" spans="1:1">
      <c r="A301" t="s">
        <v>676</v>
      </c>
    </row>
    <row r="302" spans="1:1">
      <c r="A302" s="18" t="s">
        <v>677</v>
      </c>
    </row>
    <row r="303" spans="1:1">
      <c r="A303" s="18" t="s">
        <v>678</v>
      </c>
    </row>
    <row r="304" spans="1:1">
      <c r="A304" t="s">
        <v>679</v>
      </c>
    </row>
    <row r="305" spans="1:1">
      <c r="A305" t="s">
        <v>680</v>
      </c>
    </row>
    <row r="306" spans="8:11">
      <c r="H306" t="s">
        <v>10</v>
      </c>
      <c r="I306" s="7">
        <v>111</v>
      </c>
      <c r="K306" s="8">
        <f>I306*J306</f>
        <v>0</v>
      </c>
    </row>
    <row r="307" spans="9:9">
      <c r="I307" s="7"/>
    </row>
    <row r="308" spans="1:11">
      <c r="A308" s="9" t="s">
        <v>681</v>
      </c>
      <c r="K308" s="8">
        <f>K201+K208+K217+K224+K233+K259+K269+K277+K286+K306</f>
        <v>0</v>
      </c>
    </row>
    <row r="310" spans="1:1">
      <c r="A310" s="9" t="s">
        <v>682</v>
      </c>
    </row>
    <row r="312" spans="1:1">
      <c r="A312" s="9" t="s">
        <v>310</v>
      </c>
    </row>
    <row r="313" spans="1:1">
      <c r="A313" t="s">
        <v>683</v>
      </c>
    </row>
    <row r="314" spans="1:1">
      <c r="A314" t="s">
        <v>684</v>
      </c>
    </row>
    <row r="315" spans="1:1">
      <c r="A315" t="s">
        <v>685</v>
      </c>
    </row>
    <row r="316" spans="1:1">
      <c r="A316" t="s">
        <v>686</v>
      </c>
    </row>
    <row r="317" spans="1:1">
      <c r="A317" t="s">
        <v>313</v>
      </c>
    </row>
    <row r="318" spans="1:1">
      <c r="A318" t="s">
        <v>687</v>
      </c>
    </row>
    <row r="319" spans="1:1">
      <c r="A319" t="s">
        <v>688</v>
      </c>
    </row>
    <row r="320" spans="1:1">
      <c r="A320" t="s">
        <v>315</v>
      </c>
    </row>
    <row r="321" spans="1:1">
      <c r="A321" t="s">
        <v>689</v>
      </c>
    </row>
    <row r="322" spans="1:1">
      <c r="A322" t="s">
        <v>690</v>
      </c>
    </row>
    <row r="323" spans="1:1">
      <c r="A323" t="s">
        <v>317</v>
      </c>
    </row>
    <row r="324" spans="1:1">
      <c r="A324" t="s">
        <v>318</v>
      </c>
    </row>
    <row r="325" spans="1:1">
      <c r="A325" t="s">
        <v>319</v>
      </c>
    </row>
    <row r="326" spans="1:1">
      <c r="A326" t="s">
        <v>320</v>
      </c>
    </row>
    <row r="327" spans="1:1">
      <c r="A327" t="s">
        <v>321</v>
      </c>
    </row>
    <row r="328" spans="1:1">
      <c r="A328" t="s">
        <v>322</v>
      </c>
    </row>
    <row r="329" spans="1:1">
      <c r="A329" t="s">
        <v>323</v>
      </c>
    </row>
    <row r="330" spans="1:1">
      <c r="A330" t="s">
        <v>691</v>
      </c>
    </row>
    <row r="331" spans="1:1">
      <c r="A331" t="s">
        <v>692</v>
      </c>
    </row>
    <row r="332" spans="1:1">
      <c r="A332" t="s">
        <v>693</v>
      </c>
    </row>
    <row r="333" spans="1:1">
      <c r="A333" t="s">
        <v>694</v>
      </c>
    </row>
    <row r="334" spans="1:1">
      <c r="A334" t="s">
        <v>280</v>
      </c>
    </row>
    <row r="335" spans="1:1">
      <c r="A335" t="s">
        <v>325</v>
      </c>
    </row>
    <row r="336" spans="1:1">
      <c r="A336" t="s">
        <v>695</v>
      </c>
    </row>
    <row r="337" spans="1:1">
      <c r="A337" t="s">
        <v>696</v>
      </c>
    </row>
    <row r="338" spans="1:1">
      <c r="A338" t="s">
        <v>697</v>
      </c>
    </row>
    <row r="340" spans="1:1">
      <c r="A340" t="s">
        <v>698</v>
      </c>
    </row>
    <row r="341" spans="1:1">
      <c r="A341" t="s">
        <v>699</v>
      </c>
    </row>
    <row r="342" spans="1:1">
      <c r="A342" t="s">
        <v>700</v>
      </c>
    </row>
    <row r="343" spans="1:1">
      <c r="A343" t="s">
        <v>701</v>
      </c>
    </row>
    <row r="344" spans="1:1">
      <c r="A344" t="s">
        <v>702</v>
      </c>
    </row>
    <row r="345" spans="1:1">
      <c r="A345" t="s">
        <v>703</v>
      </c>
    </row>
    <row r="346" spans="1:1">
      <c r="A346" t="s">
        <v>704</v>
      </c>
    </row>
    <row r="347" spans="1:1">
      <c r="A347" t="s">
        <v>705</v>
      </c>
    </row>
    <row r="348" spans="1:1">
      <c r="A348" t="s">
        <v>706</v>
      </c>
    </row>
    <row r="349" spans="1:1">
      <c r="A349" t="s">
        <v>707</v>
      </c>
    </row>
    <row r="350" spans="1:1">
      <c r="A350" t="s">
        <v>708</v>
      </c>
    </row>
    <row r="351" spans="1:1">
      <c r="A351" t="s">
        <v>709</v>
      </c>
    </row>
    <row r="352" spans="1:1">
      <c r="A352" t="s">
        <v>710</v>
      </c>
    </row>
    <row r="353" spans="1:1">
      <c r="A353" t="s">
        <v>351</v>
      </c>
    </row>
    <row r="354" spans="1:11">
      <c r="A354" t="s">
        <v>711</v>
      </c>
      <c r="H354" t="s">
        <v>69</v>
      </c>
      <c r="I354" s="7">
        <v>87.2</v>
      </c>
      <c r="K354" s="8">
        <f>I354*J354</f>
        <v>0</v>
      </c>
    </row>
    <row r="356" spans="1:1">
      <c r="A356" t="s">
        <v>712</v>
      </c>
    </row>
    <row r="357" spans="1:1">
      <c r="A357" t="s">
        <v>713</v>
      </c>
    </row>
    <row r="358" spans="1:1">
      <c r="A358" t="s">
        <v>714</v>
      </c>
    </row>
    <row r="359" spans="1:1">
      <c r="A359" t="s">
        <v>715</v>
      </c>
    </row>
    <row r="360" spans="1:1">
      <c r="A360" t="s">
        <v>716</v>
      </c>
    </row>
    <row r="361" spans="1:1">
      <c r="A361" t="s">
        <v>717</v>
      </c>
    </row>
    <row r="362" spans="1:1">
      <c r="A362" t="s">
        <v>718</v>
      </c>
    </row>
    <row r="363" spans="1:1">
      <c r="A363" t="s">
        <v>719</v>
      </c>
    </row>
    <row r="364" spans="1:1">
      <c r="A364" t="s">
        <v>720</v>
      </c>
    </row>
    <row r="365" spans="8:11">
      <c r="H365" t="s">
        <v>119</v>
      </c>
      <c r="I365">
        <v>1</v>
      </c>
      <c r="K365" s="8">
        <f>I365*J365</f>
        <v>0</v>
      </c>
    </row>
    <row r="367" spans="1:1">
      <c r="A367" t="s">
        <v>721</v>
      </c>
    </row>
    <row r="368" spans="1:1">
      <c r="A368" t="s">
        <v>713</v>
      </c>
    </row>
    <row r="369" spans="1:1">
      <c r="A369" t="s">
        <v>722</v>
      </c>
    </row>
    <row r="370" spans="1:1">
      <c r="A370" t="s">
        <v>715</v>
      </c>
    </row>
    <row r="371" spans="1:1">
      <c r="A371" t="s">
        <v>716</v>
      </c>
    </row>
    <row r="372" spans="1:1">
      <c r="A372" t="s">
        <v>717</v>
      </c>
    </row>
    <row r="373" spans="1:1">
      <c r="A373" t="s">
        <v>718</v>
      </c>
    </row>
    <row r="374" spans="1:1">
      <c r="A374" t="s">
        <v>719</v>
      </c>
    </row>
    <row r="375" spans="1:1">
      <c r="A375" t="s">
        <v>720</v>
      </c>
    </row>
    <row r="376" spans="8:11">
      <c r="H376" t="s">
        <v>119</v>
      </c>
      <c r="I376">
        <v>1</v>
      </c>
      <c r="K376" s="8">
        <f>I376*J376</f>
        <v>0</v>
      </c>
    </row>
    <row r="378" spans="1:1">
      <c r="A378" t="s">
        <v>723</v>
      </c>
    </row>
    <row r="379" spans="1:1">
      <c r="A379" t="s">
        <v>724</v>
      </c>
    </row>
    <row r="380" spans="1:1">
      <c r="A380" t="s">
        <v>725</v>
      </c>
    </row>
    <row r="381" spans="1:1">
      <c r="A381" t="s">
        <v>726</v>
      </c>
    </row>
    <row r="382" spans="1:1">
      <c r="A382" t="s">
        <v>727</v>
      </c>
    </row>
    <row r="383" spans="8:11">
      <c r="H383" t="s">
        <v>69</v>
      </c>
      <c r="I383" s="7">
        <v>125</v>
      </c>
      <c r="K383" s="8">
        <f>I383*J383</f>
        <v>0</v>
      </c>
    </row>
    <row r="385" spans="1:11">
      <c r="A385" s="9" t="s">
        <v>728</v>
      </c>
      <c r="K385" s="8">
        <f>K354+K365+K376+K383</f>
        <v>0</v>
      </c>
    </row>
    <row r="387" spans="1:1">
      <c r="A387" s="9" t="s">
        <v>402</v>
      </c>
    </row>
    <row r="389" spans="1:1">
      <c r="A389" t="s">
        <v>729</v>
      </c>
    </row>
    <row r="390" spans="1:1">
      <c r="A390" t="s">
        <v>730</v>
      </c>
    </row>
    <row r="391" spans="1:11">
      <c r="A391" t="s">
        <v>731</v>
      </c>
      <c r="H391" t="s">
        <v>10</v>
      </c>
      <c r="I391" s="7">
        <v>10</v>
      </c>
      <c r="K391" s="8">
        <f>I391*J391</f>
        <v>0</v>
      </c>
    </row>
    <row r="393" spans="1:1">
      <c r="A393" t="s">
        <v>732</v>
      </c>
    </row>
    <row r="394" spans="1:11">
      <c r="A394" t="s">
        <v>733</v>
      </c>
      <c r="H394" t="s">
        <v>10</v>
      </c>
      <c r="I394" s="7">
        <v>5.2</v>
      </c>
      <c r="K394" s="8">
        <f>I394*J394</f>
        <v>0</v>
      </c>
    </row>
    <row r="396" spans="1:11">
      <c r="A396" s="9" t="s">
        <v>734</v>
      </c>
      <c r="K396" s="8">
        <f>K391+K394</f>
        <v>0</v>
      </c>
    </row>
    <row r="398" ht="15.75" spans="1:1">
      <c r="A398" s="21" t="s">
        <v>412</v>
      </c>
    </row>
    <row r="399" spans="1:1">
      <c r="A399" t="s">
        <v>735</v>
      </c>
    </row>
    <row r="400" spans="1:9">
      <c r="A400" t="s">
        <v>736</v>
      </c>
      <c r="I400" s="8">
        <f>K18</f>
        <v>0</v>
      </c>
    </row>
    <row r="401" spans="1:9">
      <c r="A401" t="s">
        <v>737</v>
      </c>
      <c r="I401" s="8">
        <f>K104</f>
        <v>0</v>
      </c>
    </row>
    <row r="402" spans="1:9">
      <c r="A402" t="s">
        <v>738</v>
      </c>
      <c r="I402" s="8">
        <f>K186</f>
        <v>0</v>
      </c>
    </row>
    <row r="403" spans="1:9">
      <c r="A403" t="s">
        <v>739</v>
      </c>
      <c r="I403" s="8">
        <f>K308</f>
        <v>0</v>
      </c>
    </row>
    <row r="404" spans="1:9">
      <c r="A404" t="s">
        <v>740</v>
      </c>
      <c r="I404" s="8">
        <f>K385</f>
        <v>0</v>
      </c>
    </row>
    <row r="405" spans="1:9">
      <c r="A405" t="s">
        <v>741</v>
      </c>
      <c r="I405" s="8">
        <f>K396</f>
        <v>0</v>
      </c>
    </row>
    <row r="407" spans="1:9">
      <c r="A407" s="9" t="s">
        <v>426</v>
      </c>
      <c r="I407" s="8">
        <f>I400+I401+I402+I403+I404+I405</f>
        <v>0</v>
      </c>
    </row>
    <row r="408" spans="1:9">
      <c r="A408" s="9" t="s">
        <v>427</v>
      </c>
      <c r="I408" s="8">
        <f>I407*0.25</f>
        <v>0</v>
      </c>
    </row>
    <row r="409" spans="1:9">
      <c r="A409" s="9" t="s">
        <v>428</v>
      </c>
      <c r="I409" s="8">
        <f>I407+I408</f>
        <v>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4"/>
  <sheetViews>
    <sheetView workbookViewId="0">
      <selection activeCell="H7" sqref="H7"/>
    </sheetView>
  </sheetViews>
  <sheetFormatPr defaultColWidth="9" defaultRowHeight="15"/>
  <cols>
    <col min="9" max="9" width="9.14285714285714" style="8"/>
  </cols>
  <sheetData>
    <row r="1" spans="1:1">
      <c r="A1" s="9" t="s">
        <v>742</v>
      </c>
    </row>
    <row r="3" spans="6:9">
      <c r="F3" t="s">
        <v>0</v>
      </c>
      <c r="G3" t="s">
        <v>1</v>
      </c>
      <c r="H3" t="s">
        <v>743</v>
      </c>
      <c r="I3" s="8" t="s">
        <v>744</v>
      </c>
    </row>
    <row r="4" spans="1:1">
      <c r="A4" t="s">
        <v>745</v>
      </c>
    </row>
    <row r="5" spans="1:1">
      <c r="A5" t="s">
        <v>746</v>
      </c>
    </row>
    <row r="6" spans="1:1">
      <c r="A6" t="s">
        <v>747</v>
      </c>
    </row>
    <row r="7" spans="6:9">
      <c r="F7" t="s">
        <v>119</v>
      </c>
      <c r="G7">
        <v>17</v>
      </c>
      <c r="I7" s="8">
        <f>G7*H7</f>
        <v>0</v>
      </c>
    </row>
    <row r="9" spans="1:1">
      <c r="A9" t="s">
        <v>748</v>
      </c>
    </row>
    <row r="10" spans="1:1">
      <c r="A10" t="s">
        <v>746</v>
      </c>
    </row>
    <row r="11" spans="1:1">
      <c r="A11" t="s">
        <v>749</v>
      </c>
    </row>
    <row r="12" spans="1:1">
      <c r="A12" t="s">
        <v>750</v>
      </c>
    </row>
    <row r="13" spans="6:9">
      <c r="F13" t="s">
        <v>119</v>
      </c>
      <c r="G13">
        <v>3</v>
      </c>
      <c r="I13" s="8">
        <f>G13*H13</f>
        <v>0</v>
      </c>
    </row>
    <row r="15" spans="1:1">
      <c r="A15" t="s">
        <v>751</v>
      </c>
    </row>
    <row r="16" spans="1:1">
      <c r="A16" t="s">
        <v>752</v>
      </c>
    </row>
    <row r="17" spans="1:1">
      <c r="A17" t="s">
        <v>753</v>
      </c>
    </row>
    <row r="18" spans="6:9">
      <c r="F18" t="s">
        <v>119</v>
      </c>
      <c r="G18">
        <v>1</v>
      </c>
      <c r="I18" s="8">
        <f>G18*H18</f>
        <v>0</v>
      </c>
    </row>
    <row r="20" spans="1:1">
      <c r="A20" t="s">
        <v>754</v>
      </c>
    </row>
    <row r="21" spans="1:1">
      <c r="A21" t="s">
        <v>755</v>
      </c>
    </row>
    <row r="22" spans="1:1">
      <c r="A22" t="s">
        <v>756</v>
      </c>
    </row>
    <row r="23" spans="6:9">
      <c r="F23" t="s">
        <v>119</v>
      </c>
      <c r="G23">
        <v>21</v>
      </c>
      <c r="I23" s="8">
        <f>G23*H23</f>
        <v>0</v>
      </c>
    </row>
    <row r="25" spans="1:1">
      <c r="A25" t="s">
        <v>757</v>
      </c>
    </row>
    <row r="26" spans="1:1">
      <c r="A26" t="s">
        <v>758</v>
      </c>
    </row>
    <row r="27" spans="1:1">
      <c r="A27" t="s">
        <v>759</v>
      </c>
    </row>
    <row r="28" spans="6:9">
      <c r="F28" t="s">
        <v>119</v>
      </c>
      <c r="G28">
        <v>3</v>
      </c>
      <c r="I28" s="8">
        <f>G28*H28</f>
        <v>0</v>
      </c>
    </row>
    <row r="30" spans="1:1">
      <c r="A30" t="s">
        <v>760</v>
      </c>
    </row>
    <row r="31" spans="1:1">
      <c r="A31" t="s">
        <v>761</v>
      </c>
    </row>
    <row r="32" spans="1:1">
      <c r="A32" t="s">
        <v>762</v>
      </c>
    </row>
    <row r="33" spans="6:9">
      <c r="F33" t="s">
        <v>119</v>
      </c>
      <c r="G33">
        <v>1</v>
      </c>
      <c r="I33" s="8">
        <f>G33*H33</f>
        <v>0</v>
      </c>
    </row>
    <row r="35" spans="1:1">
      <c r="A35" t="s">
        <v>763</v>
      </c>
    </row>
    <row r="36" spans="1:1">
      <c r="A36" t="s">
        <v>764</v>
      </c>
    </row>
    <row r="37" spans="1:1">
      <c r="A37" t="s">
        <v>765</v>
      </c>
    </row>
    <row r="38" spans="6:9">
      <c r="F38" t="s">
        <v>119</v>
      </c>
      <c r="G38">
        <v>1</v>
      </c>
      <c r="I38" s="8">
        <f>G38*H38</f>
        <v>0</v>
      </c>
    </row>
    <row r="40" spans="1:1">
      <c r="A40" t="s">
        <v>766</v>
      </c>
    </row>
    <row r="41" spans="1:1">
      <c r="A41" t="s">
        <v>767</v>
      </c>
    </row>
    <row r="42" spans="6:9">
      <c r="F42" t="s">
        <v>119</v>
      </c>
      <c r="G42">
        <v>1</v>
      </c>
      <c r="I42" s="8">
        <f>G42*H42</f>
        <v>0</v>
      </c>
    </row>
    <row r="44" spans="1:1">
      <c r="A44" t="s">
        <v>768</v>
      </c>
    </row>
    <row r="45" spans="1:1">
      <c r="A45" t="s">
        <v>769</v>
      </c>
    </row>
    <row r="46" spans="6:9">
      <c r="F46" t="s">
        <v>770</v>
      </c>
      <c r="G46">
        <v>1</v>
      </c>
      <c r="I46" s="8">
        <f>G46*H46</f>
        <v>0</v>
      </c>
    </row>
    <row r="48" spans="1:1">
      <c r="A48" t="s">
        <v>771</v>
      </c>
    </row>
    <row r="49" spans="1:1">
      <c r="A49" t="s">
        <v>772</v>
      </c>
    </row>
    <row r="50" spans="6:9">
      <c r="F50" t="s">
        <v>770</v>
      </c>
      <c r="G50">
        <v>1</v>
      </c>
      <c r="I50" s="8">
        <f>G50*H50</f>
        <v>0</v>
      </c>
    </row>
    <row r="52" spans="1:1">
      <c r="A52" t="s">
        <v>773</v>
      </c>
    </row>
    <row r="53" spans="1:1">
      <c r="A53" t="s">
        <v>774</v>
      </c>
    </row>
    <row r="54" spans="6:9">
      <c r="F54" t="s">
        <v>770</v>
      </c>
      <c r="G54">
        <v>1</v>
      </c>
      <c r="I54" s="8">
        <f>G54*H54</f>
        <v>0</v>
      </c>
    </row>
    <row r="56" spans="1:9">
      <c r="A56" s="9" t="s">
        <v>775</v>
      </c>
      <c r="I56" s="8">
        <f>I7+I13+I18+I23+I28+I33+I38+I42+I46+I50+I54</f>
        <v>0</v>
      </c>
    </row>
    <row r="59" spans="1:1">
      <c r="A59" s="9" t="s">
        <v>776</v>
      </c>
    </row>
    <row r="61" spans="6:9">
      <c r="F61" t="s">
        <v>0</v>
      </c>
      <c r="G61" t="s">
        <v>1</v>
      </c>
      <c r="H61" t="s">
        <v>743</v>
      </c>
      <c r="I61" s="8" t="s">
        <v>744</v>
      </c>
    </row>
    <row r="62" spans="1:1">
      <c r="A62" t="s">
        <v>777</v>
      </c>
    </row>
    <row r="64" spans="1:1">
      <c r="A64" t="s">
        <v>745</v>
      </c>
    </row>
    <row r="65" spans="1:1">
      <c r="A65" t="s">
        <v>778</v>
      </c>
    </row>
    <row r="66" spans="1:5">
      <c r="A66" t="s">
        <v>779</v>
      </c>
      <c r="E66" t="s">
        <v>780</v>
      </c>
    </row>
    <row r="67" spans="1:5">
      <c r="A67" t="s">
        <v>781</v>
      </c>
      <c r="E67" t="s">
        <v>780</v>
      </c>
    </row>
    <row r="68" spans="1:5">
      <c r="A68" t="s">
        <v>782</v>
      </c>
      <c r="E68" t="s">
        <v>783</v>
      </c>
    </row>
    <row r="69" spans="1:5">
      <c r="A69" t="s">
        <v>784</v>
      </c>
      <c r="E69" t="s">
        <v>783</v>
      </c>
    </row>
    <row r="70" spans="1:5">
      <c r="A70" t="s">
        <v>785</v>
      </c>
      <c r="E70" t="s">
        <v>786</v>
      </c>
    </row>
    <row r="71" spans="1:5">
      <c r="A71" t="s">
        <v>787</v>
      </c>
      <c r="E71" t="s">
        <v>780</v>
      </c>
    </row>
    <row r="72" spans="1:5">
      <c r="A72" t="s">
        <v>788</v>
      </c>
      <c r="E72" t="s">
        <v>783</v>
      </c>
    </row>
    <row r="73" spans="1:5">
      <c r="A73" t="s">
        <v>789</v>
      </c>
      <c r="E73" t="s">
        <v>786</v>
      </c>
    </row>
    <row r="74" spans="1:5">
      <c r="A74" t="s">
        <v>790</v>
      </c>
      <c r="E74" t="s">
        <v>791</v>
      </c>
    </row>
    <row r="75" spans="1:5">
      <c r="A75" t="s">
        <v>792</v>
      </c>
      <c r="E75" t="s">
        <v>793</v>
      </c>
    </row>
    <row r="76" spans="6:9">
      <c r="F76" t="s">
        <v>794</v>
      </c>
      <c r="G76">
        <v>1</v>
      </c>
      <c r="I76" s="8">
        <f>G76*H76</f>
        <v>0</v>
      </c>
    </row>
    <row r="78" spans="1:1">
      <c r="A78" t="s">
        <v>748</v>
      </c>
    </row>
    <row r="79" spans="1:1">
      <c r="A79" t="s">
        <v>795</v>
      </c>
    </row>
    <row r="80" spans="1:1">
      <c r="A80" t="s">
        <v>796</v>
      </c>
    </row>
    <row r="81" spans="1:5">
      <c r="A81" t="s">
        <v>797</v>
      </c>
      <c r="E81" t="s">
        <v>783</v>
      </c>
    </row>
    <row r="82" spans="1:5">
      <c r="A82" t="s">
        <v>798</v>
      </c>
      <c r="E82" t="s">
        <v>799</v>
      </c>
    </row>
    <row r="83" spans="1:5">
      <c r="A83" t="s">
        <v>800</v>
      </c>
      <c r="E83" t="s">
        <v>786</v>
      </c>
    </row>
    <row r="84" spans="1:5">
      <c r="A84" t="s">
        <v>801</v>
      </c>
      <c r="E84" t="s">
        <v>802</v>
      </c>
    </row>
    <row r="85" spans="1:5">
      <c r="A85" t="s">
        <v>803</v>
      </c>
      <c r="E85" t="s">
        <v>786</v>
      </c>
    </row>
    <row r="86" spans="1:5">
      <c r="A86" t="s">
        <v>804</v>
      </c>
      <c r="E86" t="s">
        <v>786</v>
      </c>
    </row>
    <row r="87" spans="1:5">
      <c r="A87" t="s">
        <v>805</v>
      </c>
      <c r="E87" t="s">
        <v>783</v>
      </c>
    </row>
    <row r="88" spans="1:5">
      <c r="A88" t="s">
        <v>806</v>
      </c>
      <c r="E88" t="s">
        <v>786</v>
      </c>
    </row>
    <row r="89" spans="1:5">
      <c r="A89" t="s">
        <v>807</v>
      </c>
      <c r="E89" t="s">
        <v>808</v>
      </c>
    </row>
    <row r="90" spans="1:5">
      <c r="A90" t="s">
        <v>809</v>
      </c>
      <c r="E90" t="s">
        <v>783</v>
      </c>
    </row>
    <row r="91" spans="1:5">
      <c r="A91" t="s">
        <v>810</v>
      </c>
      <c r="E91" t="s">
        <v>811</v>
      </c>
    </row>
    <row r="92" spans="1:5">
      <c r="A92" t="s">
        <v>812</v>
      </c>
      <c r="E92" t="s">
        <v>783</v>
      </c>
    </row>
    <row r="93" spans="6:9">
      <c r="F93" t="s">
        <v>770</v>
      </c>
      <c r="G93">
        <v>1</v>
      </c>
      <c r="I93" s="8">
        <f>G93*H93</f>
        <v>0</v>
      </c>
    </row>
    <row r="95" spans="1:1">
      <c r="A95" t="s">
        <v>751</v>
      </c>
    </row>
    <row r="96" spans="1:1">
      <c r="A96" t="s">
        <v>813</v>
      </c>
    </row>
    <row r="97" spans="6:9">
      <c r="F97" t="s">
        <v>119</v>
      </c>
      <c r="G97">
        <v>3</v>
      </c>
      <c r="I97" s="8">
        <f>G97*H97</f>
        <v>0</v>
      </c>
    </row>
    <row r="99" spans="1:1">
      <c r="A99" t="s">
        <v>757</v>
      </c>
    </row>
    <row r="100" spans="1:1">
      <c r="A100" t="s">
        <v>814</v>
      </c>
    </row>
    <row r="101" spans="6:9">
      <c r="F101" t="s">
        <v>794</v>
      </c>
      <c r="G101">
        <v>1</v>
      </c>
      <c r="I101" s="8">
        <f>G101*H101</f>
        <v>0</v>
      </c>
    </row>
    <row r="102" spans="1:1">
      <c r="A102" t="s">
        <v>815</v>
      </c>
    </row>
    <row r="103" customFormat="1" spans="9:9">
      <c r="I103" s="8"/>
    </row>
    <row r="104" spans="1:1">
      <c r="A104" t="s">
        <v>816</v>
      </c>
    </row>
    <row r="106" spans="1:1">
      <c r="A106" t="s">
        <v>748</v>
      </c>
    </row>
    <row r="107" spans="1:1">
      <c r="A107" t="s">
        <v>817</v>
      </c>
    </row>
    <row r="108" spans="6:9">
      <c r="F108" t="s">
        <v>119</v>
      </c>
      <c r="G108">
        <v>1</v>
      </c>
      <c r="I108" s="8">
        <f>G108*H108</f>
        <v>0</v>
      </c>
    </row>
    <row r="110" spans="1:1">
      <c r="A110" t="s">
        <v>751</v>
      </c>
    </row>
    <row r="111" spans="1:1">
      <c r="A111" t="s">
        <v>818</v>
      </c>
    </row>
    <row r="112" spans="6:9">
      <c r="F112" t="s">
        <v>119</v>
      </c>
      <c r="G112">
        <v>4</v>
      </c>
      <c r="I112" s="8">
        <f>G112*H112</f>
        <v>0</v>
      </c>
    </row>
    <row r="114" spans="1:1">
      <c r="A114" t="s">
        <v>754</v>
      </c>
    </row>
    <row r="115" spans="1:1">
      <c r="A115" t="s">
        <v>819</v>
      </c>
    </row>
    <row r="117" spans="6:9">
      <c r="F117" t="s">
        <v>770</v>
      </c>
      <c r="G117">
        <v>1</v>
      </c>
      <c r="I117" s="8">
        <f>G117*H117</f>
        <v>0</v>
      </c>
    </row>
    <row r="119" spans="1:9">
      <c r="A119" s="9" t="s">
        <v>815</v>
      </c>
      <c r="I119" s="8">
        <f>I76+I93+I97+I101+I108+I112+I117</f>
        <v>0</v>
      </c>
    </row>
    <row r="121" spans="1:1">
      <c r="A121" t="s">
        <v>820</v>
      </c>
    </row>
    <row r="122" spans="1:9">
      <c r="A122" s="9" t="s">
        <v>821</v>
      </c>
      <c r="I122" s="8">
        <f>I56+I119</f>
        <v>0</v>
      </c>
    </row>
    <row r="123" spans="1:9">
      <c r="A123" t="s">
        <v>822</v>
      </c>
      <c r="I123" s="8">
        <f>I122*0.25</f>
        <v>0</v>
      </c>
    </row>
    <row r="124" spans="1:9">
      <c r="A124" s="9" t="s">
        <v>823</v>
      </c>
      <c r="I124" s="8">
        <f>I122+I123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87"/>
  <sheetViews>
    <sheetView workbookViewId="0">
      <selection activeCell="E21" sqref="E21"/>
    </sheetView>
  </sheetViews>
  <sheetFormatPr defaultColWidth="9" defaultRowHeight="15" outlineLevelCol="5"/>
  <cols>
    <col min="1" max="1" width="3.57142857142857" customWidth="1"/>
    <col min="2" max="2" width="60.7142857142857" customWidth="1"/>
    <col min="3" max="3" width="11.7142857142857" style="1" customWidth="1"/>
    <col min="4" max="4" width="11.4285714285714" style="11" customWidth="1"/>
    <col min="5" max="5" width="15" customWidth="1"/>
    <col min="6" max="6" width="10.8571428571429" style="8" customWidth="1"/>
  </cols>
  <sheetData>
    <row r="2" spans="1:2">
      <c r="A2">
        <v>1</v>
      </c>
      <c r="B2" s="9" t="s">
        <v>824</v>
      </c>
    </row>
    <row r="4" spans="2:2">
      <c r="B4" t="s">
        <v>825</v>
      </c>
    </row>
    <row r="5" spans="2:6">
      <c r="B5" t="s">
        <v>826</v>
      </c>
      <c r="C5" s="1" t="s">
        <v>827</v>
      </c>
      <c r="D5" s="11" t="s">
        <v>828</v>
      </c>
      <c r="E5" t="s">
        <v>829</v>
      </c>
      <c r="F5" s="8" t="s">
        <v>830</v>
      </c>
    </row>
    <row r="7" spans="1:2">
      <c r="A7">
        <v>1</v>
      </c>
      <c r="B7" t="s">
        <v>831</v>
      </c>
    </row>
    <row r="8" spans="2:2">
      <c r="B8" t="s">
        <v>832</v>
      </c>
    </row>
    <row r="9" spans="2:2">
      <c r="B9" t="s">
        <v>833</v>
      </c>
    </row>
    <row r="10" spans="2:2">
      <c r="B10" t="s">
        <v>834</v>
      </c>
    </row>
    <row r="11" spans="2:2">
      <c r="B11" t="s">
        <v>835</v>
      </c>
    </row>
    <row r="12" spans="2:2">
      <c r="B12" t="s">
        <v>836</v>
      </c>
    </row>
    <row r="13" spans="2:2">
      <c r="B13" t="s">
        <v>837</v>
      </c>
    </row>
    <row r="14" spans="2:2">
      <c r="B14" t="s">
        <v>838</v>
      </c>
    </row>
    <row r="15" spans="2:2">
      <c r="B15" t="s">
        <v>839</v>
      </c>
    </row>
    <row r="16" spans="2:2">
      <c r="B16" t="s">
        <v>840</v>
      </c>
    </row>
    <row r="17" spans="2:2">
      <c r="B17" t="s">
        <v>841</v>
      </c>
    </row>
    <row r="18" spans="2:2">
      <c r="B18" t="s">
        <v>842</v>
      </c>
    </row>
    <row r="19" spans="2:2">
      <c r="B19" t="s">
        <v>843</v>
      </c>
    </row>
    <row r="20" spans="2:2">
      <c r="B20" t="s">
        <v>844</v>
      </c>
    </row>
    <row r="21" spans="2:6">
      <c r="B21" t="s">
        <v>845</v>
      </c>
      <c r="C21" s="1" t="s">
        <v>119</v>
      </c>
      <c r="D21" s="11">
        <v>1</v>
      </c>
      <c r="F21" s="8">
        <f>D21*E21</f>
        <v>0</v>
      </c>
    </row>
    <row r="23" spans="1:2">
      <c r="A23">
        <v>2</v>
      </c>
      <c r="B23" t="s">
        <v>846</v>
      </c>
    </row>
    <row r="24" spans="2:2">
      <c r="B24" t="s">
        <v>832</v>
      </c>
    </row>
    <row r="25" spans="2:2">
      <c r="B25" t="s">
        <v>847</v>
      </c>
    </row>
    <row r="26" spans="2:2">
      <c r="B26" t="s">
        <v>834</v>
      </c>
    </row>
    <row r="27" spans="2:2">
      <c r="B27" t="s">
        <v>848</v>
      </c>
    </row>
    <row r="28" spans="2:2">
      <c r="B28" t="s">
        <v>849</v>
      </c>
    </row>
    <row r="29" spans="2:2">
      <c r="B29" t="s">
        <v>850</v>
      </c>
    </row>
    <row r="30" spans="2:2">
      <c r="B30" t="s">
        <v>851</v>
      </c>
    </row>
    <row r="31" spans="2:2">
      <c r="B31" t="s">
        <v>852</v>
      </c>
    </row>
    <row r="32" spans="2:2">
      <c r="B32" t="s">
        <v>853</v>
      </c>
    </row>
    <row r="33" spans="2:2">
      <c r="B33" t="s">
        <v>841</v>
      </c>
    </row>
    <row r="34" spans="2:2">
      <c r="B34" t="s">
        <v>854</v>
      </c>
    </row>
    <row r="35" spans="2:2">
      <c r="B35" t="s">
        <v>843</v>
      </c>
    </row>
    <row r="36" spans="2:2">
      <c r="B36" t="s">
        <v>855</v>
      </c>
    </row>
    <row r="37" spans="2:6">
      <c r="B37" t="s">
        <v>845</v>
      </c>
      <c r="C37" s="1" t="s">
        <v>119</v>
      </c>
      <c r="D37" s="11">
        <v>1</v>
      </c>
      <c r="F37" s="8">
        <f>D37*E37</f>
        <v>0</v>
      </c>
    </row>
    <row r="39" spans="1:2">
      <c r="A39">
        <v>3</v>
      </c>
      <c r="B39" t="s">
        <v>846</v>
      </c>
    </row>
    <row r="40" spans="2:2">
      <c r="B40" t="s">
        <v>832</v>
      </c>
    </row>
    <row r="41" spans="2:2">
      <c r="B41" t="s">
        <v>833</v>
      </c>
    </row>
    <row r="42" spans="2:2">
      <c r="B42" t="s">
        <v>834</v>
      </c>
    </row>
    <row r="43" spans="2:2">
      <c r="B43" t="s">
        <v>856</v>
      </c>
    </row>
    <row r="44" spans="2:2">
      <c r="B44" t="s">
        <v>849</v>
      </c>
    </row>
    <row r="45" spans="2:2">
      <c r="B45" t="s">
        <v>857</v>
      </c>
    </row>
    <row r="46" spans="2:2">
      <c r="B46" t="s">
        <v>858</v>
      </c>
    </row>
    <row r="47" spans="2:2">
      <c r="B47" t="s">
        <v>852</v>
      </c>
    </row>
    <row r="48" spans="2:2">
      <c r="B48" t="s">
        <v>853</v>
      </c>
    </row>
    <row r="49" spans="2:2">
      <c r="B49" t="s">
        <v>841</v>
      </c>
    </row>
    <row r="50" spans="2:2">
      <c r="B50" t="s">
        <v>854</v>
      </c>
    </row>
    <row r="51" spans="2:2">
      <c r="B51" t="s">
        <v>843</v>
      </c>
    </row>
    <row r="52" spans="2:2">
      <c r="B52" t="s">
        <v>855</v>
      </c>
    </row>
    <row r="53" spans="2:6">
      <c r="B53" t="s">
        <v>845</v>
      </c>
      <c r="C53" s="1" t="s">
        <v>119</v>
      </c>
      <c r="D53" s="11">
        <v>1</v>
      </c>
      <c r="F53" s="8">
        <f>D53*E53</f>
        <v>0</v>
      </c>
    </row>
    <row r="55" spans="1:2">
      <c r="A55">
        <v>4</v>
      </c>
      <c r="B55" t="s">
        <v>859</v>
      </c>
    </row>
    <row r="56" spans="2:2">
      <c r="B56" t="s">
        <v>860</v>
      </c>
    </row>
    <row r="57" spans="2:2">
      <c r="B57" t="s">
        <v>861</v>
      </c>
    </row>
    <row r="58" spans="2:6">
      <c r="B58" t="s">
        <v>862</v>
      </c>
      <c r="C58" s="1" t="s">
        <v>119</v>
      </c>
      <c r="D58" s="11">
        <v>1</v>
      </c>
      <c r="F58" s="8">
        <f>D58*E58</f>
        <v>0</v>
      </c>
    </row>
    <row r="60" spans="1:2">
      <c r="A60">
        <v>5</v>
      </c>
      <c r="B60" t="s">
        <v>859</v>
      </c>
    </row>
    <row r="61" spans="2:2">
      <c r="B61" t="s">
        <v>860</v>
      </c>
    </row>
    <row r="62" spans="2:2">
      <c r="B62" t="s">
        <v>863</v>
      </c>
    </row>
    <row r="63" spans="2:6">
      <c r="B63" t="s">
        <v>862</v>
      </c>
      <c r="C63" s="1" t="s">
        <v>119</v>
      </c>
      <c r="D63" s="11">
        <v>1</v>
      </c>
      <c r="F63" s="8">
        <f>D63*E63</f>
        <v>0</v>
      </c>
    </row>
    <row r="65" spans="1:2">
      <c r="A65">
        <v>6</v>
      </c>
      <c r="B65" t="s">
        <v>864</v>
      </c>
    </row>
    <row r="66" spans="2:2">
      <c r="B66" t="s">
        <v>860</v>
      </c>
    </row>
    <row r="67" spans="2:2">
      <c r="B67" t="s">
        <v>865</v>
      </c>
    </row>
    <row r="68" spans="2:6">
      <c r="B68" t="s">
        <v>866</v>
      </c>
      <c r="C68" s="1" t="s">
        <v>119</v>
      </c>
      <c r="D68" s="11">
        <v>1</v>
      </c>
      <c r="F68" s="8">
        <f>D68*E68</f>
        <v>0</v>
      </c>
    </row>
    <row r="70" spans="1:2">
      <c r="A70">
        <v>7</v>
      </c>
      <c r="B70" t="s">
        <v>867</v>
      </c>
    </row>
    <row r="71" spans="2:2">
      <c r="B71" t="s">
        <v>868</v>
      </c>
    </row>
    <row r="72" spans="2:2">
      <c r="B72" t="s">
        <v>869</v>
      </c>
    </row>
    <row r="73" spans="2:2">
      <c r="B73" t="s">
        <v>870</v>
      </c>
    </row>
    <row r="74" spans="2:2">
      <c r="B74" t="s">
        <v>871</v>
      </c>
    </row>
    <row r="75" spans="2:2">
      <c r="B75" t="s">
        <v>872</v>
      </c>
    </row>
    <row r="76" spans="2:6">
      <c r="B76" t="s">
        <v>873</v>
      </c>
      <c r="C76" s="1" t="s">
        <v>770</v>
      </c>
      <c r="D76" s="11">
        <v>1</v>
      </c>
      <c r="F76" s="8">
        <f>D76*E76</f>
        <v>0</v>
      </c>
    </row>
    <row r="78" spans="1:2">
      <c r="A78">
        <v>8</v>
      </c>
      <c r="B78" t="s">
        <v>874</v>
      </c>
    </row>
    <row r="79" spans="2:2">
      <c r="B79" t="s">
        <v>868</v>
      </c>
    </row>
    <row r="80" spans="2:2">
      <c r="B80" t="s">
        <v>869</v>
      </c>
    </row>
    <row r="81" spans="2:2">
      <c r="B81" t="s">
        <v>870</v>
      </c>
    </row>
    <row r="82" spans="2:2">
      <c r="B82" t="s">
        <v>871</v>
      </c>
    </row>
    <row r="83" spans="2:2">
      <c r="B83" t="s">
        <v>875</v>
      </c>
    </row>
    <row r="84" spans="2:6">
      <c r="B84" t="s">
        <v>873</v>
      </c>
      <c r="C84" s="1" t="s">
        <v>770</v>
      </c>
      <c r="D84" s="11">
        <v>1</v>
      </c>
      <c r="F84" s="8">
        <f>D84*E84</f>
        <v>0</v>
      </c>
    </row>
    <row r="87" spans="1:2">
      <c r="A87">
        <v>9</v>
      </c>
      <c r="B87" t="s">
        <v>876</v>
      </c>
    </row>
    <row r="88" spans="2:2">
      <c r="B88" t="s">
        <v>877</v>
      </c>
    </row>
    <row r="89" spans="2:6">
      <c r="B89" t="s">
        <v>878</v>
      </c>
      <c r="C89" s="1" t="s">
        <v>119</v>
      </c>
      <c r="D89" s="11">
        <v>2</v>
      </c>
      <c r="F89" s="8">
        <f>D89*E89</f>
        <v>0</v>
      </c>
    </row>
    <row r="91" spans="1:4">
      <c r="A91">
        <v>10</v>
      </c>
      <c r="B91" t="s">
        <v>879</v>
      </c>
      <c r="D91" s="11" t="s">
        <v>880</v>
      </c>
    </row>
    <row r="92" spans="2:6">
      <c r="B92" t="s">
        <v>881</v>
      </c>
      <c r="C92" s="1" t="s">
        <v>119</v>
      </c>
      <c r="D92" s="11">
        <v>10</v>
      </c>
      <c r="F92" s="8">
        <f>D92*E92</f>
        <v>0</v>
      </c>
    </row>
    <row r="93" spans="2:6">
      <c r="B93" t="s">
        <v>882</v>
      </c>
      <c r="C93" s="1" t="s">
        <v>119</v>
      </c>
      <c r="D93" s="11">
        <v>7</v>
      </c>
      <c r="F93" s="8">
        <f>D93*E93</f>
        <v>0</v>
      </c>
    </row>
    <row r="94" spans="2:6">
      <c r="B94" t="s">
        <v>883</v>
      </c>
      <c r="C94" s="1" t="s">
        <v>119</v>
      </c>
      <c r="D94" s="11">
        <v>8</v>
      </c>
      <c r="F94" s="8">
        <f>D94*E94</f>
        <v>0</v>
      </c>
    </row>
    <row r="95" spans="2:6">
      <c r="B95" t="s">
        <v>884</v>
      </c>
      <c r="C95" s="1" t="s">
        <v>119</v>
      </c>
      <c r="D95" s="11">
        <v>2</v>
      </c>
      <c r="F95" s="8">
        <f>D95*E95</f>
        <v>0</v>
      </c>
    </row>
    <row r="97" spans="1:4">
      <c r="A97">
        <v>11</v>
      </c>
      <c r="B97" t="s">
        <v>885</v>
      </c>
      <c r="D97" s="11" t="s">
        <v>880</v>
      </c>
    </row>
    <row r="98" spans="2:4">
      <c r="B98" t="s">
        <v>886</v>
      </c>
      <c r="D98" s="11" t="s">
        <v>880</v>
      </c>
    </row>
    <row r="99" spans="2:6">
      <c r="B99" t="s">
        <v>882</v>
      </c>
      <c r="C99" s="1" t="s">
        <v>119</v>
      </c>
      <c r="D99" s="11">
        <v>1</v>
      </c>
      <c r="F99" s="8">
        <f>D99*E99</f>
        <v>0</v>
      </c>
    </row>
    <row r="100" spans="2:6">
      <c r="B100" t="s">
        <v>883</v>
      </c>
      <c r="C100" s="1" t="s">
        <v>119</v>
      </c>
      <c r="D100" s="11">
        <v>1</v>
      </c>
      <c r="F100" s="8">
        <f>D100*E100</f>
        <v>0</v>
      </c>
    </row>
    <row r="101" spans="2:6">
      <c r="B101" t="s">
        <v>884</v>
      </c>
      <c r="C101" s="1" t="s">
        <v>119</v>
      </c>
      <c r="D101" s="11">
        <v>1</v>
      </c>
      <c r="F101" s="8">
        <f>D101*E101</f>
        <v>0</v>
      </c>
    </row>
    <row r="103" spans="1:4">
      <c r="A103">
        <v>12</v>
      </c>
      <c r="B103" t="s">
        <v>887</v>
      </c>
      <c r="D103" s="11" t="s">
        <v>880</v>
      </c>
    </row>
    <row r="104" spans="2:2">
      <c r="B104" t="s">
        <v>888</v>
      </c>
    </row>
    <row r="105" spans="2:2">
      <c r="B105" t="s">
        <v>889</v>
      </c>
    </row>
    <row r="106" spans="2:6">
      <c r="B106" t="s">
        <v>881</v>
      </c>
      <c r="C106" s="1" t="s">
        <v>119</v>
      </c>
      <c r="D106" s="11">
        <v>1</v>
      </c>
      <c r="F106" s="8">
        <f>D106*E106</f>
        <v>0</v>
      </c>
    </row>
    <row r="107" spans="2:6">
      <c r="B107" t="s">
        <v>883</v>
      </c>
      <c r="C107" s="1" t="s">
        <v>119</v>
      </c>
      <c r="D107" s="11">
        <v>2</v>
      </c>
      <c r="F107" s="8">
        <f>D107*E107</f>
        <v>0</v>
      </c>
    </row>
    <row r="109" spans="1:2">
      <c r="A109">
        <v>13</v>
      </c>
      <c r="B109" t="s">
        <v>890</v>
      </c>
    </row>
    <row r="110" spans="2:6">
      <c r="B110" t="s">
        <v>891</v>
      </c>
      <c r="C110" s="1" t="s">
        <v>119</v>
      </c>
      <c r="D110" s="11">
        <v>10</v>
      </c>
      <c r="F110" s="8">
        <f>D110*E110</f>
        <v>0</v>
      </c>
    </row>
    <row r="111" spans="2:6">
      <c r="B111" t="s">
        <v>892</v>
      </c>
      <c r="C111" s="1" t="s">
        <v>119</v>
      </c>
      <c r="D111" s="11">
        <v>1</v>
      </c>
      <c r="F111" s="8">
        <f>D111*E111</f>
        <v>0</v>
      </c>
    </row>
    <row r="113" spans="1:2">
      <c r="A113">
        <v>14</v>
      </c>
      <c r="B113" t="s">
        <v>893</v>
      </c>
    </row>
    <row r="114" spans="2:6">
      <c r="B114" t="s">
        <v>884</v>
      </c>
      <c r="C114" s="1" t="s">
        <v>119</v>
      </c>
      <c r="D114" s="11">
        <v>3</v>
      </c>
      <c r="F114" s="8">
        <f>D114*E114</f>
        <v>0</v>
      </c>
    </row>
    <row r="116" spans="1:4">
      <c r="A116">
        <v>15</v>
      </c>
      <c r="B116" t="s">
        <v>894</v>
      </c>
      <c r="D116" s="11" t="s">
        <v>880</v>
      </c>
    </row>
    <row r="117" spans="2:6">
      <c r="B117" t="s">
        <v>895</v>
      </c>
      <c r="C117" s="1" t="s">
        <v>896</v>
      </c>
      <c r="D117" s="11">
        <v>6</v>
      </c>
      <c r="F117" s="8">
        <f>D117*E117</f>
        <v>0</v>
      </c>
    </row>
    <row r="119" spans="1:2">
      <c r="A119">
        <v>16</v>
      </c>
      <c r="B119" t="s">
        <v>897</v>
      </c>
    </row>
    <row r="120" spans="2:6">
      <c r="B120" t="s">
        <v>898</v>
      </c>
      <c r="C120" s="1" t="s">
        <v>119</v>
      </c>
      <c r="D120" s="11">
        <v>3</v>
      </c>
      <c r="F120" s="8">
        <f>D120*E120</f>
        <v>0</v>
      </c>
    </row>
    <row r="122" spans="1:2">
      <c r="A122">
        <v>17</v>
      </c>
      <c r="B122" t="s">
        <v>899</v>
      </c>
    </row>
    <row r="123" spans="2:6">
      <c r="B123" t="s">
        <v>900</v>
      </c>
      <c r="C123" s="1" t="s">
        <v>896</v>
      </c>
      <c r="D123" s="11">
        <v>8</v>
      </c>
      <c r="F123" s="8">
        <f>D123*E123</f>
        <v>0</v>
      </c>
    </row>
    <row r="125" spans="1:2">
      <c r="A125">
        <v>18</v>
      </c>
      <c r="B125" t="s">
        <v>901</v>
      </c>
    </row>
    <row r="126" spans="2:2">
      <c r="B126" t="s">
        <v>902</v>
      </c>
    </row>
    <row r="127" spans="2:2">
      <c r="B127" t="s">
        <v>903</v>
      </c>
    </row>
    <row r="128" spans="2:2">
      <c r="B128" t="s">
        <v>904</v>
      </c>
    </row>
    <row r="129" spans="2:6">
      <c r="B129" t="s">
        <v>905</v>
      </c>
      <c r="C129" s="1" t="s">
        <v>770</v>
      </c>
      <c r="D129" s="11">
        <v>1</v>
      </c>
      <c r="F129" s="8">
        <f>D129*E129</f>
        <v>0</v>
      </c>
    </row>
    <row r="131" spans="1:2">
      <c r="A131">
        <v>19</v>
      </c>
      <c r="B131" t="s">
        <v>906</v>
      </c>
    </row>
    <row r="132" spans="2:2">
      <c r="B132" t="s">
        <v>907</v>
      </c>
    </row>
    <row r="133" spans="2:2">
      <c r="B133" t="s">
        <v>908</v>
      </c>
    </row>
    <row r="134" spans="2:6">
      <c r="B134" t="s">
        <v>909</v>
      </c>
      <c r="C134" s="1" t="s">
        <v>910</v>
      </c>
      <c r="D134" s="11">
        <v>460</v>
      </c>
      <c r="F134" s="8">
        <f>D134*E134</f>
        <v>0</v>
      </c>
    </row>
    <row r="135" spans="2:6">
      <c r="B135" t="s">
        <v>911</v>
      </c>
      <c r="C135" s="1" t="s">
        <v>910</v>
      </c>
      <c r="D135" s="11">
        <v>86</v>
      </c>
      <c r="F135" s="8">
        <f>D135*E135</f>
        <v>0</v>
      </c>
    </row>
    <row r="136" spans="2:6">
      <c r="B136" t="s">
        <v>912</v>
      </c>
      <c r="C136" s="1" t="s">
        <v>910</v>
      </c>
      <c r="D136" s="11">
        <v>46</v>
      </c>
      <c r="F136" s="8">
        <f>D136*E136</f>
        <v>0</v>
      </c>
    </row>
    <row r="137" spans="2:6">
      <c r="B137" t="s">
        <v>913</v>
      </c>
      <c r="C137" s="1" t="s">
        <v>910</v>
      </c>
      <c r="D137" s="11">
        <v>30</v>
      </c>
      <c r="F137" s="8">
        <f>D137*E137</f>
        <v>0</v>
      </c>
    </row>
    <row r="138" spans="2:6">
      <c r="B138" t="s">
        <v>914</v>
      </c>
      <c r="C138" s="1" t="s">
        <v>910</v>
      </c>
      <c r="D138" s="11">
        <v>6</v>
      </c>
      <c r="F138" s="8">
        <f>D138*E138</f>
        <v>0</v>
      </c>
    </row>
    <row r="140" spans="1:2">
      <c r="A140">
        <v>20</v>
      </c>
      <c r="B140" t="s">
        <v>915</v>
      </c>
    </row>
    <row r="141" spans="2:2">
      <c r="B141" t="s">
        <v>916</v>
      </c>
    </row>
    <row r="142" spans="3:6">
      <c r="C142" s="1" t="s">
        <v>10</v>
      </c>
      <c r="D142" s="11">
        <v>55</v>
      </c>
      <c r="F142" s="8">
        <f>D142*E142</f>
        <v>0</v>
      </c>
    </row>
    <row r="143" spans="1:2">
      <c r="A143">
        <v>21</v>
      </c>
      <c r="B143" t="s">
        <v>917</v>
      </c>
    </row>
    <row r="144" spans="2:2">
      <c r="B144" t="s">
        <v>918</v>
      </c>
    </row>
    <row r="145" spans="2:2">
      <c r="B145" t="s">
        <v>919</v>
      </c>
    </row>
    <row r="146" spans="2:6">
      <c r="B146" t="s">
        <v>909</v>
      </c>
      <c r="C146" s="1" t="s">
        <v>910</v>
      </c>
      <c r="D146" s="11">
        <v>6</v>
      </c>
      <c r="F146" s="8">
        <f>D146*E146</f>
        <v>0</v>
      </c>
    </row>
    <row r="147" spans="2:6">
      <c r="B147" t="s">
        <v>911</v>
      </c>
      <c r="C147" s="1" t="s">
        <v>910</v>
      </c>
      <c r="D147" s="11">
        <v>12</v>
      </c>
      <c r="F147" s="8">
        <f>D147*E147</f>
        <v>0</v>
      </c>
    </row>
    <row r="148" spans="2:6">
      <c r="B148" t="s">
        <v>912</v>
      </c>
      <c r="C148" s="1" t="s">
        <v>910</v>
      </c>
      <c r="D148" s="11">
        <v>46</v>
      </c>
      <c r="F148" s="8">
        <f>D148*E148</f>
        <v>0</v>
      </c>
    </row>
    <row r="149" spans="2:6">
      <c r="B149" t="s">
        <v>913</v>
      </c>
      <c r="C149" s="1" t="s">
        <v>910</v>
      </c>
      <c r="D149" s="11">
        <v>18</v>
      </c>
      <c r="F149" s="8">
        <f>D149*E149</f>
        <v>0</v>
      </c>
    </row>
    <row r="150" spans="2:6">
      <c r="B150" t="s">
        <v>914</v>
      </c>
      <c r="C150" s="1" t="s">
        <v>910</v>
      </c>
      <c r="D150" s="11">
        <v>6</v>
      </c>
      <c r="F150" s="8">
        <f>D150*E150</f>
        <v>0</v>
      </c>
    </row>
    <row r="152" spans="1:2">
      <c r="A152">
        <v>22</v>
      </c>
      <c r="B152" t="s">
        <v>920</v>
      </c>
    </row>
    <row r="153" spans="2:2">
      <c r="B153" t="s">
        <v>921</v>
      </c>
    </row>
    <row r="154" spans="2:2">
      <c r="B154" t="s">
        <v>922</v>
      </c>
    </row>
    <row r="155" spans="2:2">
      <c r="B155" t="s">
        <v>923</v>
      </c>
    </row>
    <row r="156" spans="2:2">
      <c r="B156" t="s">
        <v>924</v>
      </c>
    </row>
    <row r="157" spans="2:2">
      <c r="B157" t="s">
        <v>925</v>
      </c>
    </row>
    <row r="158" spans="2:2">
      <c r="B158" t="s">
        <v>926</v>
      </c>
    </row>
    <row r="159" spans="2:2">
      <c r="B159" t="s">
        <v>927</v>
      </c>
    </row>
    <row r="160" spans="2:2">
      <c r="B160" t="s">
        <v>928</v>
      </c>
    </row>
    <row r="161" spans="2:2">
      <c r="B161" t="s">
        <v>929</v>
      </c>
    </row>
    <row r="162" spans="2:2">
      <c r="B162" t="s">
        <v>930</v>
      </c>
    </row>
    <row r="163" spans="2:6">
      <c r="B163" t="s">
        <v>931</v>
      </c>
      <c r="C163" s="1" t="s">
        <v>770</v>
      </c>
      <c r="D163" s="11">
        <v>6</v>
      </c>
      <c r="F163" s="8">
        <f>D163*E163</f>
        <v>0</v>
      </c>
    </row>
    <row r="164" spans="2:6">
      <c r="B164" t="s">
        <v>932</v>
      </c>
      <c r="C164" s="1" t="s">
        <v>770</v>
      </c>
      <c r="D164" s="11">
        <v>1</v>
      </c>
      <c r="F164" s="8">
        <f>D164*E164</f>
        <v>0</v>
      </c>
    </row>
    <row r="165" spans="2:6">
      <c r="B165" t="s">
        <v>933</v>
      </c>
      <c r="C165" s="1" t="s">
        <v>770</v>
      </c>
      <c r="D165" s="11">
        <v>7</v>
      </c>
      <c r="F165" s="8">
        <f>D165*E165</f>
        <v>0</v>
      </c>
    </row>
    <row r="166" spans="2:6">
      <c r="B166" t="s">
        <v>934</v>
      </c>
      <c r="C166" s="1" t="s">
        <v>770</v>
      </c>
      <c r="D166" s="11">
        <v>8</v>
      </c>
      <c r="F166" s="8">
        <f>D166*E166</f>
        <v>0</v>
      </c>
    </row>
    <row r="167" spans="2:6">
      <c r="B167" t="s">
        <v>935</v>
      </c>
      <c r="C167" s="1" t="s">
        <v>770</v>
      </c>
      <c r="D167" s="11">
        <v>1</v>
      </c>
      <c r="F167" s="8">
        <f>D167*E167</f>
        <v>0</v>
      </c>
    </row>
    <row r="169" spans="1:2">
      <c r="A169">
        <v>23</v>
      </c>
      <c r="B169" t="s">
        <v>936</v>
      </c>
    </row>
    <row r="170" spans="2:2">
      <c r="B170" t="s">
        <v>937</v>
      </c>
    </row>
    <row r="171" spans="2:2">
      <c r="B171" t="s">
        <v>938</v>
      </c>
    </row>
    <row r="172" spans="2:2">
      <c r="B172" t="s">
        <v>939</v>
      </c>
    </row>
    <row r="173" spans="2:2">
      <c r="B173" t="s">
        <v>940</v>
      </c>
    </row>
    <row r="174" spans="2:2">
      <c r="B174" t="s">
        <v>941</v>
      </c>
    </row>
    <row r="175" spans="2:6">
      <c r="B175" t="s">
        <v>942</v>
      </c>
      <c r="C175" s="1" t="s">
        <v>770</v>
      </c>
      <c r="D175" s="11">
        <v>1</v>
      </c>
      <c r="F175" s="8">
        <f>D175*E175</f>
        <v>0</v>
      </c>
    </row>
    <row r="177" spans="1:6">
      <c r="A177">
        <v>24</v>
      </c>
      <c r="B177" t="s">
        <v>943</v>
      </c>
      <c r="C177" s="1" t="s">
        <v>770</v>
      </c>
      <c r="D177" s="11">
        <v>1</v>
      </c>
      <c r="F177" s="8">
        <f>D177*E177</f>
        <v>0</v>
      </c>
    </row>
    <row r="179" spans="1:6">
      <c r="A179">
        <v>25</v>
      </c>
      <c r="B179" t="s">
        <v>944</v>
      </c>
      <c r="C179" s="1" t="s">
        <v>770</v>
      </c>
      <c r="D179" s="11">
        <v>1</v>
      </c>
      <c r="F179" s="8">
        <f>D179*E179</f>
        <v>0</v>
      </c>
    </row>
    <row r="181" spans="1:6">
      <c r="A181">
        <v>26</v>
      </c>
      <c r="B181" t="s">
        <v>945</v>
      </c>
      <c r="C181" s="1" t="s">
        <v>770</v>
      </c>
      <c r="D181" s="11">
        <v>1</v>
      </c>
      <c r="F181" s="8">
        <f>D181*E181</f>
        <v>0</v>
      </c>
    </row>
    <row r="183" spans="1:6">
      <c r="A183">
        <v>27</v>
      </c>
      <c r="B183" t="s">
        <v>946</v>
      </c>
      <c r="C183" s="1" t="s">
        <v>770</v>
      </c>
      <c r="D183" s="11">
        <v>1</v>
      </c>
      <c r="F183" s="8">
        <f>D183*E183</f>
        <v>0</v>
      </c>
    </row>
    <row r="185" spans="1:6">
      <c r="A185">
        <v>28</v>
      </c>
      <c r="B185" t="s">
        <v>947</v>
      </c>
      <c r="C185" s="1" t="s">
        <v>770</v>
      </c>
      <c r="D185" s="11">
        <v>1</v>
      </c>
      <c r="F185" s="8">
        <f>D185*E185</f>
        <v>0</v>
      </c>
    </row>
    <row r="187" spans="1:6">
      <c r="A187">
        <v>29</v>
      </c>
      <c r="B187" t="s">
        <v>948</v>
      </c>
      <c r="C187" s="1" t="s">
        <v>770</v>
      </c>
      <c r="D187" s="11">
        <v>1</v>
      </c>
      <c r="F187" s="8">
        <f>D187*E187</f>
        <v>0</v>
      </c>
    </row>
    <row r="189" spans="1:6">
      <c r="A189">
        <v>30</v>
      </c>
      <c r="B189" t="s">
        <v>949</v>
      </c>
      <c r="C189" s="1" t="s">
        <v>770</v>
      </c>
      <c r="D189" s="11">
        <v>1</v>
      </c>
      <c r="F189" s="8">
        <f>D189*E189</f>
        <v>0</v>
      </c>
    </row>
    <row r="191" spans="1:6">
      <c r="A191">
        <v>31</v>
      </c>
      <c r="B191" t="s">
        <v>950</v>
      </c>
      <c r="C191" s="1" t="s">
        <v>770</v>
      </c>
      <c r="D191" s="11">
        <v>1</v>
      </c>
      <c r="F191" s="8">
        <f>D191*E191</f>
        <v>0</v>
      </c>
    </row>
    <row r="193" spans="1:6">
      <c r="A193">
        <v>32</v>
      </c>
      <c r="B193" t="s">
        <v>951</v>
      </c>
      <c r="C193" s="1" t="s">
        <v>770</v>
      </c>
      <c r="D193" s="11">
        <v>1</v>
      </c>
      <c r="F193" s="8">
        <f>D193*E193</f>
        <v>0</v>
      </c>
    </row>
    <row r="195" spans="2:6">
      <c r="B195" t="s">
        <v>952</v>
      </c>
      <c r="F195" s="8">
        <f>F21+F37+F53+F58+F63+F68+F76+F84+F89+F92+F93+F94+F95+F99+F100+F101+F106+F107+F110+F111+F114+F117+F120+F123+F129+F134+F135+F136+F137+F138+F142+F146+F147+F148+F149+F150+F163+F164+F165+F166+F167+F175+F177+F179+F181+F183+F185+F187+F189+F191+F193</f>
        <v>0</v>
      </c>
    </row>
    <row r="197" spans="1:2">
      <c r="A197">
        <v>2</v>
      </c>
      <c r="B197" s="9" t="s">
        <v>953</v>
      </c>
    </row>
    <row r="199" spans="2:2">
      <c r="B199" t="s">
        <v>825</v>
      </c>
    </row>
    <row r="200" spans="1:2">
      <c r="A200">
        <v>1</v>
      </c>
      <c r="B200" t="s">
        <v>954</v>
      </c>
    </row>
    <row r="201" spans="2:2">
      <c r="B201" t="s">
        <v>955</v>
      </c>
    </row>
    <row r="202" spans="2:2">
      <c r="B202" t="s">
        <v>956</v>
      </c>
    </row>
    <row r="203" spans="2:2">
      <c r="B203" t="s">
        <v>957</v>
      </c>
    </row>
    <row r="204" spans="2:2">
      <c r="B204" t="s">
        <v>958</v>
      </c>
    </row>
    <row r="205" spans="2:2">
      <c r="B205" t="s">
        <v>959</v>
      </c>
    </row>
    <row r="206" spans="2:6">
      <c r="B206" t="s">
        <v>960</v>
      </c>
      <c r="C206" s="1" t="s">
        <v>119</v>
      </c>
      <c r="D206" s="11">
        <v>7</v>
      </c>
      <c r="F206" s="8">
        <f>D206*E206</f>
        <v>0</v>
      </c>
    </row>
    <row r="208" spans="1:2">
      <c r="A208">
        <v>2</v>
      </c>
      <c r="B208" t="s">
        <v>954</v>
      </c>
    </row>
    <row r="209" spans="2:2">
      <c r="B209" t="s">
        <v>955</v>
      </c>
    </row>
    <row r="210" spans="2:2">
      <c r="B210" t="s">
        <v>961</v>
      </c>
    </row>
    <row r="211" spans="2:2">
      <c r="B211" t="s">
        <v>962</v>
      </c>
    </row>
    <row r="212" spans="2:2">
      <c r="B212" t="s">
        <v>958</v>
      </c>
    </row>
    <row r="213" spans="2:2">
      <c r="B213" t="s">
        <v>959</v>
      </c>
    </row>
    <row r="214" spans="2:6">
      <c r="B214" t="s">
        <v>960</v>
      </c>
      <c r="C214" s="1" t="s">
        <v>119</v>
      </c>
      <c r="D214" s="11">
        <v>1</v>
      </c>
      <c r="F214" s="8">
        <f>D214*E214</f>
        <v>0</v>
      </c>
    </row>
    <row r="216" spans="1:2">
      <c r="A216">
        <v>3</v>
      </c>
      <c r="B216" t="s">
        <v>963</v>
      </c>
    </row>
    <row r="217" spans="2:2">
      <c r="B217" t="s">
        <v>964</v>
      </c>
    </row>
    <row r="218" spans="2:2">
      <c r="B218" t="s">
        <v>965</v>
      </c>
    </row>
    <row r="219" spans="2:2">
      <c r="B219" t="s">
        <v>966</v>
      </c>
    </row>
    <row r="220" spans="2:2">
      <c r="B220" t="s">
        <v>967</v>
      </c>
    </row>
    <row r="221" spans="2:2">
      <c r="B221" t="s">
        <v>968</v>
      </c>
    </row>
    <row r="222" spans="2:2">
      <c r="B222" t="s">
        <v>969</v>
      </c>
    </row>
    <row r="223" spans="2:2">
      <c r="B223" t="s">
        <v>970</v>
      </c>
    </row>
    <row r="224" spans="2:6">
      <c r="B224" t="s">
        <v>971</v>
      </c>
      <c r="C224" s="1" t="s">
        <v>119</v>
      </c>
      <c r="D224" s="11">
        <v>1</v>
      </c>
      <c r="F224" s="8">
        <f>D224*E224</f>
        <v>0</v>
      </c>
    </row>
    <row r="226" spans="1:2">
      <c r="A226">
        <v>4</v>
      </c>
      <c r="B226" t="s">
        <v>972</v>
      </c>
    </row>
    <row r="227" spans="2:2">
      <c r="B227" t="s">
        <v>973</v>
      </c>
    </row>
    <row r="228" spans="2:2">
      <c r="B228" t="s">
        <v>974</v>
      </c>
    </row>
    <row r="229" spans="2:2">
      <c r="B229" t="s">
        <v>975</v>
      </c>
    </row>
    <row r="230" spans="2:2">
      <c r="B230" t="s">
        <v>976</v>
      </c>
    </row>
    <row r="231" spans="2:2">
      <c r="B231" t="s">
        <v>977</v>
      </c>
    </row>
    <row r="232" spans="2:2">
      <c r="B232" t="s">
        <v>978</v>
      </c>
    </row>
    <row r="233" spans="2:2">
      <c r="B233" t="s">
        <v>979</v>
      </c>
    </row>
    <row r="234" spans="2:2">
      <c r="B234" t="s">
        <v>980</v>
      </c>
    </row>
    <row r="235" spans="2:2">
      <c r="B235" t="s">
        <v>981</v>
      </c>
    </row>
    <row r="236" spans="2:2">
      <c r="B236" t="s">
        <v>982</v>
      </c>
    </row>
    <row r="237" spans="2:6">
      <c r="B237" t="s">
        <v>983</v>
      </c>
      <c r="C237" s="1" t="s">
        <v>770</v>
      </c>
      <c r="D237" s="11">
        <v>1</v>
      </c>
      <c r="F237" s="8">
        <f>D237*E237</f>
        <v>0</v>
      </c>
    </row>
    <row r="239" spans="1:2">
      <c r="A239">
        <v>5</v>
      </c>
      <c r="B239" t="s">
        <v>984</v>
      </c>
    </row>
    <row r="240" spans="2:2">
      <c r="B240" t="s">
        <v>985</v>
      </c>
    </row>
    <row r="241" spans="2:6">
      <c r="B241" t="s">
        <v>986</v>
      </c>
      <c r="C241" s="1" t="s">
        <v>119</v>
      </c>
      <c r="D241" s="11">
        <v>1</v>
      </c>
      <c r="F241" s="8">
        <f>D241*E241</f>
        <v>0</v>
      </c>
    </row>
    <row r="243" spans="1:2">
      <c r="A243">
        <v>6</v>
      </c>
      <c r="B243" t="s">
        <v>987</v>
      </c>
    </row>
    <row r="244" spans="2:2">
      <c r="B244" t="s">
        <v>988</v>
      </c>
    </row>
    <row r="245" spans="2:2">
      <c r="B245" t="s">
        <v>989</v>
      </c>
    </row>
    <row r="246" spans="2:2">
      <c r="B246" t="s">
        <v>990</v>
      </c>
    </row>
    <row r="247" spans="2:6">
      <c r="B247" t="s">
        <v>991</v>
      </c>
      <c r="C247" s="1" t="s">
        <v>992</v>
      </c>
      <c r="D247" s="11">
        <v>46</v>
      </c>
      <c r="F247" s="8">
        <f>D247*E247</f>
        <v>0</v>
      </c>
    </row>
    <row r="248" spans="2:6">
      <c r="B248" t="s">
        <v>993</v>
      </c>
      <c r="C248" s="1" t="s">
        <v>992</v>
      </c>
      <c r="D248" s="11">
        <v>6</v>
      </c>
      <c r="F248" s="8">
        <f>D248*E248</f>
        <v>0</v>
      </c>
    </row>
    <row r="250" spans="1:2">
      <c r="A250">
        <v>7</v>
      </c>
      <c r="B250" t="s">
        <v>994</v>
      </c>
    </row>
    <row r="251" spans="2:2">
      <c r="B251" t="s">
        <v>995</v>
      </c>
    </row>
    <row r="252" spans="2:6">
      <c r="B252" t="s">
        <v>996</v>
      </c>
      <c r="C252" s="1" t="s">
        <v>119</v>
      </c>
      <c r="D252" s="11">
        <v>1</v>
      </c>
      <c r="F252" s="8">
        <f>D252*E252</f>
        <v>0</v>
      </c>
    </row>
    <row r="253" spans="2:6">
      <c r="B253" t="s">
        <v>997</v>
      </c>
      <c r="C253" s="1" t="s">
        <v>119</v>
      </c>
      <c r="D253" s="11">
        <v>10</v>
      </c>
      <c r="F253" s="8">
        <f>D253*E253</f>
        <v>0</v>
      </c>
    </row>
    <row r="255" spans="1:2">
      <c r="A255">
        <v>8</v>
      </c>
      <c r="B255" t="s">
        <v>998</v>
      </c>
    </row>
    <row r="256" spans="2:2">
      <c r="B256" t="s">
        <v>999</v>
      </c>
    </row>
    <row r="257" spans="2:6">
      <c r="B257" t="s">
        <v>1000</v>
      </c>
      <c r="C257" s="1" t="s">
        <v>10</v>
      </c>
      <c r="D257" s="11">
        <v>8</v>
      </c>
      <c r="F257" s="8">
        <f>D257*E257</f>
        <v>0</v>
      </c>
    </row>
    <row r="259" spans="1:2">
      <c r="A259">
        <v>9</v>
      </c>
      <c r="B259" t="s">
        <v>1001</v>
      </c>
    </row>
    <row r="260" spans="2:2">
      <c r="B260" t="s">
        <v>1002</v>
      </c>
    </row>
    <row r="261" spans="2:2">
      <c r="B261" t="s">
        <v>1003</v>
      </c>
    </row>
    <row r="262" spans="2:2">
      <c r="B262" t="s">
        <v>1004</v>
      </c>
    </row>
    <row r="263" spans="3:6">
      <c r="C263" s="1" t="s">
        <v>770</v>
      </c>
      <c r="D263" s="11">
        <v>1</v>
      </c>
      <c r="F263" s="8">
        <f>D263*E263</f>
        <v>0</v>
      </c>
    </row>
    <row r="264" spans="1:2">
      <c r="A264">
        <v>10</v>
      </c>
      <c r="B264" t="s">
        <v>1005</v>
      </c>
    </row>
    <row r="265" spans="2:2">
      <c r="B265" t="s">
        <v>1006</v>
      </c>
    </row>
    <row r="266" spans="2:2">
      <c r="B266" t="s">
        <v>1007</v>
      </c>
    </row>
    <row r="267" spans="2:6">
      <c r="B267" t="s">
        <v>880</v>
      </c>
      <c r="C267" s="1" t="s">
        <v>770</v>
      </c>
      <c r="D267" s="11">
        <v>1</v>
      </c>
      <c r="F267" s="8">
        <f>D267*E267</f>
        <v>0</v>
      </c>
    </row>
    <row r="268" spans="1:2">
      <c r="A268">
        <v>11</v>
      </c>
      <c r="B268" t="s">
        <v>1008</v>
      </c>
    </row>
    <row r="269" spans="2:2">
      <c r="B269" t="s">
        <v>1009</v>
      </c>
    </row>
    <row r="270" spans="2:2">
      <c r="B270" t="s">
        <v>1010</v>
      </c>
    </row>
    <row r="271" spans="2:2">
      <c r="B271" t="s">
        <v>1011</v>
      </c>
    </row>
    <row r="272" spans="3:6">
      <c r="C272" s="1" t="s">
        <v>770</v>
      </c>
      <c r="D272" s="11">
        <v>1</v>
      </c>
      <c r="F272" s="8">
        <f>D272*E272</f>
        <v>0</v>
      </c>
    </row>
    <row r="273" spans="1:2">
      <c r="A273">
        <v>12</v>
      </c>
      <c r="B273" t="s">
        <v>1012</v>
      </c>
    </row>
    <row r="274" spans="2:2">
      <c r="B274" t="s">
        <v>1013</v>
      </c>
    </row>
    <row r="275" spans="3:6">
      <c r="C275" s="1" t="s">
        <v>770</v>
      </c>
      <c r="D275" s="11">
        <v>1</v>
      </c>
      <c r="F275" s="8">
        <f>D275*E275</f>
        <v>0</v>
      </c>
    </row>
    <row r="276" spans="1:2">
      <c r="A276">
        <v>13</v>
      </c>
      <c r="B276" t="s">
        <v>1014</v>
      </c>
    </row>
    <row r="277" spans="2:2">
      <c r="B277" t="s">
        <v>1015</v>
      </c>
    </row>
    <row r="278" spans="2:6">
      <c r="B278" t="s">
        <v>1016</v>
      </c>
      <c r="C278" s="1" t="s">
        <v>770</v>
      </c>
      <c r="D278" s="11">
        <v>1</v>
      </c>
      <c r="F278" s="8">
        <f>D278*E278</f>
        <v>0</v>
      </c>
    </row>
    <row r="280" spans="2:6">
      <c r="B280" s="9" t="s">
        <v>1017</v>
      </c>
      <c r="F280" s="8">
        <f>F206+F214+F224+F237+F241+F247+F248+F252+F253+F257+F263+F267+F272+F275+F278</f>
        <v>0</v>
      </c>
    </row>
    <row r="282" spans="2:2">
      <c r="B282" s="9" t="s">
        <v>1018</v>
      </c>
    </row>
    <row r="283" spans="1:4">
      <c r="A283">
        <v>1</v>
      </c>
      <c r="B283" t="s">
        <v>1019</v>
      </c>
      <c r="D283" s="12">
        <f>F195</f>
        <v>0</v>
      </c>
    </row>
    <row r="284" ht="15.75" spans="1:4">
      <c r="A284" s="13">
        <v>2</v>
      </c>
      <c r="B284" s="13" t="s">
        <v>953</v>
      </c>
      <c r="C284" s="14"/>
      <c r="D284" s="15">
        <f>F280</f>
        <v>0</v>
      </c>
    </row>
    <row r="285" ht="19.5" spans="2:5">
      <c r="B285" t="s">
        <v>1020</v>
      </c>
      <c r="D285" s="16">
        <f>D283+D284</f>
        <v>0</v>
      </c>
      <c r="E285" s="17"/>
    </row>
    <row r="286" spans="2:4">
      <c r="B286" s="18" t="s">
        <v>1021</v>
      </c>
      <c r="D286" s="19">
        <f>D285*0.25</f>
        <v>0</v>
      </c>
    </row>
    <row r="287" spans="2:4">
      <c r="B287" t="s">
        <v>1020</v>
      </c>
      <c r="D287" s="19">
        <f>D285+D286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9"/>
  <sheetViews>
    <sheetView workbookViewId="0">
      <selection activeCell="I9" sqref="I9"/>
    </sheetView>
  </sheetViews>
  <sheetFormatPr defaultColWidth="9" defaultRowHeight="15"/>
  <cols>
    <col min="7" max="7" width="13.7142857142857" customWidth="1"/>
    <col min="8" max="8" width="10.8571428571429" style="7" customWidth="1"/>
    <col min="9" max="9" width="15" customWidth="1"/>
    <col min="10" max="10" width="9.14285714285714" style="8"/>
  </cols>
  <sheetData>
    <row r="1" spans="7:10">
      <c r="G1" t="s">
        <v>1022</v>
      </c>
      <c r="H1" s="7" t="s">
        <v>1023</v>
      </c>
      <c r="I1" t="s">
        <v>829</v>
      </c>
      <c r="J1" s="8" t="s">
        <v>1024</v>
      </c>
    </row>
    <row r="2" spans="1:1">
      <c r="A2" s="9" t="s">
        <v>1025</v>
      </c>
    </row>
    <row r="4" ht="31.5" customHeight="1" spans="1:9">
      <c r="A4" s="10" t="s">
        <v>1026</v>
      </c>
      <c r="B4" s="10"/>
      <c r="C4" s="10"/>
      <c r="D4" s="10"/>
      <c r="E4" s="10"/>
      <c r="F4" s="10"/>
      <c r="G4" s="10"/>
      <c r="H4" s="10"/>
      <c r="I4" s="10"/>
    </row>
    <row r="5" ht="33" customHeight="1" spans="1:9">
      <c r="A5" s="10" t="s">
        <v>1027</v>
      </c>
      <c r="B5" s="10"/>
      <c r="C5" s="10"/>
      <c r="D5" s="10"/>
      <c r="E5" s="10"/>
      <c r="F5" s="10"/>
      <c r="G5" s="10"/>
      <c r="H5" s="10"/>
      <c r="I5" s="10"/>
    </row>
    <row r="6" ht="47.25" customHeight="1" spans="1:9">
      <c r="A6" s="10" t="s">
        <v>1028</v>
      </c>
      <c r="B6" s="10"/>
      <c r="C6" s="10"/>
      <c r="D6" s="10"/>
      <c r="E6" s="10"/>
      <c r="F6" s="10"/>
      <c r="G6" s="10"/>
      <c r="H6" s="10"/>
      <c r="I6" s="10"/>
    </row>
    <row r="7" spans="1:1">
      <c r="A7" t="s">
        <v>1029</v>
      </c>
    </row>
    <row r="8" spans="1:1">
      <c r="A8" t="s">
        <v>1030</v>
      </c>
    </row>
    <row r="9" spans="2:10">
      <c r="B9" t="s">
        <v>1031</v>
      </c>
      <c r="G9" t="s">
        <v>992</v>
      </c>
      <c r="H9" s="7">
        <v>25</v>
      </c>
      <c r="J9" s="8">
        <f>H9*I9</f>
        <v>0</v>
      </c>
    </row>
    <row r="10" spans="2:10">
      <c r="B10" t="s">
        <v>1032</v>
      </c>
      <c r="G10" t="s">
        <v>992</v>
      </c>
      <c r="H10" s="7">
        <v>50</v>
      </c>
      <c r="J10" s="8">
        <f t="shared" ref="J10:J13" si="0">H10*I10</f>
        <v>0</v>
      </c>
    </row>
    <row r="11" spans="2:10">
      <c r="B11" t="s">
        <v>1033</v>
      </c>
      <c r="G11" t="s">
        <v>992</v>
      </c>
      <c r="H11" s="7">
        <v>55</v>
      </c>
      <c r="J11" s="8">
        <f t="shared" si="0"/>
        <v>0</v>
      </c>
    </row>
    <row r="12" spans="2:10">
      <c r="B12" t="s">
        <v>1034</v>
      </c>
      <c r="G12" t="s">
        <v>992</v>
      </c>
      <c r="H12" s="7">
        <v>70</v>
      </c>
      <c r="J12" s="8">
        <f t="shared" si="0"/>
        <v>0</v>
      </c>
    </row>
    <row r="13" spans="2:10">
      <c r="B13" t="s">
        <v>1035</v>
      </c>
      <c r="G13" t="s">
        <v>992</v>
      </c>
      <c r="H13" s="7">
        <v>175</v>
      </c>
      <c r="J13" s="8">
        <f t="shared" si="0"/>
        <v>0</v>
      </c>
    </row>
    <row r="15" ht="32.25" customHeight="1" spans="1:9">
      <c r="A15" s="10" t="s">
        <v>1036</v>
      </c>
      <c r="B15" s="10"/>
      <c r="C15" s="10"/>
      <c r="D15" s="10"/>
      <c r="E15" s="10"/>
      <c r="F15" s="10"/>
      <c r="G15" s="10"/>
      <c r="H15" s="10"/>
      <c r="I15" s="10"/>
    </row>
    <row r="16" spans="1:1">
      <c r="A16" t="s">
        <v>1037</v>
      </c>
    </row>
    <row r="17" spans="2:10">
      <c r="B17" t="s">
        <v>1034</v>
      </c>
      <c r="G17" t="s">
        <v>119</v>
      </c>
      <c r="H17" s="7">
        <v>2</v>
      </c>
      <c r="J17" s="8">
        <f>H17*I17</f>
        <v>0</v>
      </c>
    </row>
    <row r="18" spans="2:10">
      <c r="B18" t="s">
        <v>1035</v>
      </c>
      <c r="G18" t="s">
        <v>119</v>
      </c>
      <c r="H18" s="7">
        <v>26</v>
      </c>
      <c r="J18" s="8">
        <f>H18*I18</f>
        <v>0</v>
      </c>
    </row>
    <row r="20" spans="1:1">
      <c r="A20" t="s">
        <v>1038</v>
      </c>
    </row>
    <row r="21" spans="1:1">
      <c r="A21" t="s">
        <v>1037</v>
      </c>
    </row>
    <row r="22" spans="2:10">
      <c r="B22" t="s">
        <v>1032</v>
      </c>
      <c r="G22" t="s">
        <v>119</v>
      </c>
      <c r="H22" s="7">
        <v>2</v>
      </c>
      <c r="J22" s="8">
        <f>H22*I22</f>
        <v>0</v>
      </c>
    </row>
    <row r="23" spans="2:10">
      <c r="B23" t="s">
        <v>1033</v>
      </c>
      <c r="G23" t="s">
        <v>119</v>
      </c>
      <c r="H23" s="7">
        <v>1</v>
      </c>
      <c r="J23" s="8">
        <f>H23*I23</f>
        <v>0</v>
      </c>
    </row>
    <row r="25" ht="30" customHeight="1" spans="1:9">
      <c r="A25" s="10" t="s">
        <v>1039</v>
      </c>
      <c r="B25" s="10"/>
      <c r="C25" s="10"/>
      <c r="D25" s="10"/>
      <c r="E25" s="10"/>
      <c r="F25" s="10"/>
      <c r="G25" s="10"/>
      <c r="H25" s="10"/>
      <c r="I25" s="10"/>
    </row>
    <row r="26" spans="1:1">
      <c r="A26" t="s">
        <v>1040</v>
      </c>
    </row>
    <row r="27" spans="2:10">
      <c r="B27" t="s">
        <v>1031</v>
      </c>
      <c r="G27" t="s">
        <v>896</v>
      </c>
      <c r="H27" s="7">
        <v>1</v>
      </c>
      <c r="J27" s="8">
        <f>H27*I27</f>
        <v>0</v>
      </c>
    </row>
    <row r="29" spans="1:1">
      <c r="A29" t="s">
        <v>1041</v>
      </c>
    </row>
    <row r="30" spans="1:10">
      <c r="A30" t="s">
        <v>249</v>
      </c>
      <c r="G30" t="s">
        <v>119</v>
      </c>
      <c r="H30" s="7">
        <v>1</v>
      </c>
      <c r="J30" s="8">
        <f>H30*I30</f>
        <v>0</v>
      </c>
    </row>
    <row r="32" spans="1:1">
      <c r="A32" t="s">
        <v>1042</v>
      </c>
    </row>
    <row r="33" spans="1:10">
      <c r="A33" t="s">
        <v>249</v>
      </c>
      <c r="G33" t="s">
        <v>119</v>
      </c>
      <c r="H33" s="7">
        <v>1</v>
      </c>
      <c r="J33" s="8">
        <f>H33*I33</f>
        <v>0</v>
      </c>
    </row>
    <row r="35" spans="1:1">
      <c r="A35" t="s">
        <v>1043</v>
      </c>
    </row>
    <row r="36" spans="1:1">
      <c r="A36" t="s">
        <v>1044</v>
      </c>
    </row>
    <row r="37" spans="2:10">
      <c r="B37" t="s">
        <v>1033</v>
      </c>
      <c r="G37" t="s">
        <v>119</v>
      </c>
      <c r="H37" s="7">
        <v>1</v>
      </c>
      <c r="J37" s="8">
        <f>H37*I37</f>
        <v>0</v>
      </c>
    </row>
    <row r="39" spans="1:1">
      <c r="A39" t="s">
        <v>1045</v>
      </c>
    </row>
    <row r="40" spans="1:10">
      <c r="A40" t="s">
        <v>1046</v>
      </c>
      <c r="G40" t="s">
        <v>1047</v>
      </c>
      <c r="H40" s="7">
        <v>1</v>
      </c>
      <c r="J40" s="8">
        <f>H40*I40</f>
        <v>0</v>
      </c>
    </row>
    <row r="42" ht="29.25" customHeight="1" spans="1:9">
      <c r="A42" s="10" t="s">
        <v>1048</v>
      </c>
      <c r="B42" s="10"/>
      <c r="C42" s="10"/>
      <c r="D42" s="10"/>
      <c r="E42" s="10"/>
      <c r="F42" s="10"/>
      <c r="G42" s="10"/>
      <c r="H42" s="10"/>
      <c r="I42" s="10"/>
    </row>
    <row r="43" spans="1:10">
      <c r="A43" t="s">
        <v>1049</v>
      </c>
      <c r="G43" t="s">
        <v>69</v>
      </c>
      <c r="H43" s="7">
        <v>375</v>
      </c>
      <c r="J43" s="8">
        <f>H43*I43</f>
        <v>0</v>
      </c>
    </row>
    <row r="45" ht="29.25" customHeight="1" spans="1:9">
      <c r="A45" s="10" t="s">
        <v>1050</v>
      </c>
      <c r="B45" s="10"/>
      <c r="C45" s="10"/>
      <c r="D45" s="10"/>
      <c r="E45" s="10"/>
      <c r="F45" s="10"/>
      <c r="G45" s="10"/>
      <c r="H45" s="10"/>
      <c r="I45" s="10"/>
    </row>
    <row r="46" spans="1:1">
      <c r="A46" t="s">
        <v>1051</v>
      </c>
    </row>
    <row r="47" spans="1:10">
      <c r="A47" t="s">
        <v>1052</v>
      </c>
      <c r="G47" t="s">
        <v>69</v>
      </c>
      <c r="H47" s="7">
        <v>375</v>
      </c>
      <c r="J47" s="8">
        <f>H47*I47</f>
        <v>0</v>
      </c>
    </row>
    <row r="49" spans="1:1">
      <c r="A49" t="s">
        <v>1053</v>
      </c>
    </row>
    <row r="50" ht="29.25" customHeight="1" spans="1:9">
      <c r="A50" s="10" t="s">
        <v>1054</v>
      </c>
      <c r="B50" s="10"/>
      <c r="C50" s="10"/>
      <c r="D50" s="10"/>
      <c r="E50" s="10"/>
      <c r="F50" s="10"/>
      <c r="G50" s="10"/>
      <c r="H50" s="10"/>
      <c r="I50" s="10"/>
    </row>
    <row r="51" spans="1:10">
      <c r="A51" t="s">
        <v>183</v>
      </c>
      <c r="G51" t="s">
        <v>69</v>
      </c>
      <c r="H51" s="7">
        <v>375</v>
      </c>
      <c r="J51" s="8">
        <f>H51*I51</f>
        <v>0</v>
      </c>
    </row>
    <row r="53" spans="1:1">
      <c r="A53" t="s">
        <v>1055</v>
      </c>
    </row>
    <row r="54" spans="1:10">
      <c r="A54" t="s">
        <v>249</v>
      </c>
      <c r="G54" t="s">
        <v>119</v>
      </c>
      <c r="H54" s="7">
        <v>2</v>
      </c>
      <c r="J54" s="8">
        <f>H54*I54</f>
        <v>0</v>
      </c>
    </row>
    <row r="56" spans="1:10">
      <c r="A56" s="9" t="s">
        <v>1056</v>
      </c>
      <c r="J56" s="8">
        <f>J9+J10+J11+J12+J13+J17+J18+J22+J23+J27+J30+J33+J37+J40+J43+J47+J51+J54</f>
        <v>0</v>
      </c>
    </row>
    <row r="58" spans="1:1">
      <c r="A58" s="9" t="s">
        <v>1057</v>
      </c>
    </row>
    <row r="60" ht="45.75" customHeight="1" spans="1:9">
      <c r="A60" s="10" t="s">
        <v>1058</v>
      </c>
      <c r="B60" s="10"/>
      <c r="C60" s="10"/>
      <c r="D60" s="10"/>
      <c r="E60" s="10"/>
      <c r="F60" s="10"/>
      <c r="G60" s="10"/>
      <c r="H60" s="10"/>
      <c r="I60" s="10"/>
    </row>
    <row r="61" ht="27.75" customHeight="1" spans="1:9">
      <c r="A61" s="10" t="s">
        <v>1059</v>
      </c>
      <c r="B61" s="10"/>
      <c r="C61" s="10"/>
      <c r="D61" s="10"/>
      <c r="E61" s="10"/>
      <c r="F61" s="10"/>
      <c r="G61" s="10"/>
      <c r="H61" s="10"/>
      <c r="I61" s="10"/>
    </row>
    <row r="62" spans="1:1">
      <c r="A62" t="s">
        <v>1060</v>
      </c>
    </row>
    <row r="63" spans="1:1">
      <c r="A63" t="s">
        <v>1029</v>
      </c>
    </row>
    <row r="64" spans="1:1">
      <c r="A64" t="s">
        <v>1030</v>
      </c>
    </row>
    <row r="65" spans="2:10">
      <c r="B65" t="s">
        <v>1061</v>
      </c>
      <c r="G65" t="s">
        <v>69</v>
      </c>
      <c r="H65" s="7">
        <v>20</v>
      </c>
      <c r="J65" s="8">
        <f>H65*I65</f>
        <v>0</v>
      </c>
    </row>
    <row r="66" spans="2:10">
      <c r="B66" t="s">
        <v>1062</v>
      </c>
      <c r="G66" t="s">
        <v>69</v>
      </c>
      <c r="H66" s="7">
        <v>25</v>
      </c>
      <c r="J66" s="8">
        <f>H66*I66</f>
        <v>0</v>
      </c>
    </row>
    <row r="68" ht="45.75" customHeight="1" spans="1:9">
      <c r="A68" s="10" t="s">
        <v>1063</v>
      </c>
      <c r="B68" s="10"/>
      <c r="C68" s="10"/>
      <c r="D68" s="10"/>
      <c r="E68" s="10"/>
      <c r="F68" s="10"/>
      <c r="G68" s="10"/>
      <c r="H68" s="10"/>
      <c r="I68" s="10"/>
    </row>
    <row r="69" ht="30" customHeight="1" spans="1:9">
      <c r="A69" s="10" t="s">
        <v>1059</v>
      </c>
      <c r="B69" s="10"/>
      <c r="C69" s="10"/>
      <c r="D69" s="10"/>
      <c r="E69" s="10"/>
      <c r="F69" s="10"/>
      <c r="G69" s="10"/>
      <c r="H69" s="10"/>
      <c r="I69" s="10"/>
    </row>
    <row r="70" ht="44.25" customHeight="1" spans="1:9">
      <c r="A70" s="10" t="s">
        <v>1064</v>
      </c>
      <c r="B70" s="10"/>
      <c r="C70" s="10"/>
      <c r="D70" s="10"/>
      <c r="E70" s="10"/>
      <c r="F70" s="10"/>
      <c r="G70" s="10"/>
      <c r="H70" s="10"/>
      <c r="I70" s="10"/>
    </row>
    <row r="71" spans="1:1">
      <c r="A71" t="s">
        <v>1029</v>
      </c>
    </row>
    <row r="72" spans="1:1">
      <c r="A72" t="s">
        <v>1030</v>
      </c>
    </row>
    <row r="73" spans="2:10">
      <c r="B73" t="s">
        <v>1062</v>
      </c>
      <c r="G73" t="s">
        <v>69</v>
      </c>
      <c r="H73" s="7">
        <v>15</v>
      </c>
      <c r="J73" s="8">
        <f>H73*I73</f>
        <v>0</v>
      </c>
    </row>
    <row r="74" spans="2:10">
      <c r="B74" t="s">
        <v>1065</v>
      </c>
      <c r="G74" t="s">
        <v>69</v>
      </c>
      <c r="H74" s="7">
        <v>25</v>
      </c>
      <c r="J74" s="8">
        <f>H74*I74</f>
        <v>0</v>
      </c>
    </row>
    <row r="76" ht="46.5" customHeight="1" spans="1:9">
      <c r="A76" s="10" t="s">
        <v>1066</v>
      </c>
      <c r="B76" s="10"/>
      <c r="C76" s="10"/>
      <c r="D76" s="10"/>
      <c r="E76" s="10"/>
      <c r="F76" s="10"/>
      <c r="G76" s="10"/>
      <c r="H76" s="10"/>
      <c r="I76" s="10"/>
    </row>
    <row r="77" spans="1:10">
      <c r="A77" t="s">
        <v>1067</v>
      </c>
      <c r="G77" t="s">
        <v>896</v>
      </c>
      <c r="H77" s="7">
        <v>2</v>
      </c>
      <c r="J77" s="8">
        <f>H77*I77</f>
        <v>0</v>
      </c>
    </row>
    <row r="79" ht="29.25" customHeight="1" spans="1:9">
      <c r="A79" s="10" t="s">
        <v>1068</v>
      </c>
      <c r="B79" s="10"/>
      <c r="C79" s="10"/>
      <c r="D79" s="10"/>
      <c r="E79" s="10"/>
      <c r="F79" s="10"/>
      <c r="G79" s="10"/>
      <c r="H79" s="10"/>
      <c r="I79" s="10"/>
    </row>
    <row r="80" spans="1:10">
      <c r="A80" t="s">
        <v>249</v>
      </c>
      <c r="G80" t="s">
        <v>119</v>
      </c>
      <c r="H80" s="7">
        <v>3</v>
      </c>
      <c r="J80" s="8">
        <f>H80*I80</f>
        <v>0</v>
      </c>
    </row>
    <row r="82" ht="45" customHeight="1" spans="1:9">
      <c r="A82" s="10" t="s">
        <v>1069</v>
      </c>
      <c r="B82" s="10"/>
      <c r="C82" s="10"/>
      <c r="D82" s="10"/>
      <c r="E82" s="10"/>
      <c r="F82" s="10"/>
      <c r="G82" s="10"/>
      <c r="H82" s="10"/>
      <c r="I82" s="10"/>
    </row>
    <row r="83" spans="1:1">
      <c r="A83" t="s">
        <v>1070</v>
      </c>
    </row>
    <row r="84" spans="2:10">
      <c r="B84" t="s">
        <v>1062</v>
      </c>
      <c r="G84" t="s">
        <v>896</v>
      </c>
      <c r="H84" s="7">
        <v>1</v>
      </c>
      <c r="J84" s="8">
        <f>H84*I84</f>
        <v>0</v>
      </c>
    </row>
    <row r="86" ht="34.5" customHeight="1" spans="1:9">
      <c r="A86" s="10" t="s">
        <v>1071</v>
      </c>
      <c r="B86" s="10"/>
      <c r="C86" s="10"/>
      <c r="D86" s="10"/>
      <c r="E86" s="10"/>
      <c r="F86" s="10"/>
      <c r="G86" s="10"/>
      <c r="H86" s="10"/>
      <c r="I86" s="10"/>
    </row>
    <row r="87" spans="1:1">
      <c r="A87" t="s">
        <v>1040</v>
      </c>
    </row>
    <row r="88" spans="2:10">
      <c r="B88" t="s">
        <v>1061</v>
      </c>
      <c r="G88" t="s">
        <v>896</v>
      </c>
      <c r="H88" s="7">
        <v>1</v>
      </c>
      <c r="J88" s="8">
        <f>H88*I88</f>
        <v>0</v>
      </c>
    </row>
    <row r="90" spans="1:1">
      <c r="A90" t="s">
        <v>1072</v>
      </c>
    </row>
    <row r="91" spans="1:10">
      <c r="A91" t="s">
        <v>1073</v>
      </c>
      <c r="G91" t="s">
        <v>793</v>
      </c>
      <c r="H91" s="7">
        <v>1</v>
      </c>
      <c r="J91" s="8">
        <f>H91*I91</f>
        <v>0</v>
      </c>
    </row>
    <row r="93" ht="45.75" customHeight="1" spans="1:9">
      <c r="A93" s="10" t="s">
        <v>1074</v>
      </c>
      <c r="B93" s="10"/>
      <c r="C93" s="10"/>
      <c r="D93" s="10"/>
      <c r="E93" s="10"/>
      <c r="F93" s="10"/>
      <c r="G93" s="10"/>
      <c r="H93" s="10"/>
      <c r="I93" s="10"/>
    </row>
    <row r="94" spans="1:10">
      <c r="A94" t="s">
        <v>1075</v>
      </c>
      <c r="G94" t="s">
        <v>69</v>
      </c>
      <c r="H94" s="7">
        <v>85</v>
      </c>
      <c r="J94" s="8">
        <f>H94*I94</f>
        <v>0</v>
      </c>
    </row>
    <row r="96" spans="1:1">
      <c r="A96" t="s">
        <v>1076</v>
      </c>
    </row>
    <row r="97" spans="1:10">
      <c r="A97" t="s">
        <v>249</v>
      </c>
      <c r="G97" t="s">
        <v>119</v>
      </c>
      <c r="H97" s="7">
        <v>2</v>
      </c>
      <c r="J97" s="8">
        <f>H97*I97</f>
        <v>0</v>
      </c>
    </row>
    <row r="99" spans="1:10">
      <c r="A99" s="9" t="s">
        <v>1077</v>
      </c>
      <c r="J99" s="8">
        <f>J65+J66+J73+J74+J77+J80+J84+J88+J91+J94+J97</f>
        <v>0</v>
      </c>
    </row>
    <row r="101" spans="1:1">
      <c r="A101" s="9" t="s">
        <v>1078</v>
      </c>
    </row>
    <row r="103" ht="32.25" customHeight="1" spans="1:9">
      <c r="A103" s="10" t="s">
        <v>1079</v>
      </c>
      <c r="B103" s="10"/>
      <c r="C103" s="10"/>
      <c r="D103" s="10"/>
      <c r="E103" s="10"/>
      <c r="F103" s="10"/>
      <c r="G103" s="10"/>
      <c r="H103" s="10"/>
      <c r="I103" s="10"/>
    </row>
    <row r="104" spans="1:1">
      <c r="A104" t="s">
        <v>1080</v>
      </c>
    </row>
    <row r="105" ht="46.5" customHeight="1" spans="1:9">
      <c r="A105" s="10" t="s">
        <v>1081</v>
      </c>
      <c r="B105" s="10"/>
      <c r="C105" s="10"/>
      <c r="D105" s="10"/>
      <c r="E105" s="10"/>
      <c r="F105" s="10"/>
      <c r="G105" s="10"/>
      <c r="H105" s="10"/>
      <c r="I105" s="10"/>
    </row>
    <row r="106" spans="1:1">
      <c r="A106" t="s">
        <v>1082</v>
      </c>
    </row>
    <row r="107" spans="2:10">
      <c r="B107" t="s">
        <v>1083</v>
      </c>
      <c r="G107" t="s">
        <v>69</v>
      </c>
      <c r="H107" s="7">
        <v>40</v>
      </c>
      <c r="J107" s="8">
        <f>H107*I107</f>
        <v>0</v>
      </c>
    </row>
    <row r="109" ht="30.75" customHeight="1" spans="1:9">
      <c r="A109" s="10" t="s">
        <v>1084</v>
      </c>
      <c r="B109" s="10"/>
      <c r="C109" s="10"/>
      <c r="D109" s="10"/>
      <c r="E109" s="10"/>
      <c r="F109" s="10"/>
      <c r="G109" s="10"/>
      <c r="H109" s="10"/>
      <c r="I109" s="10"/>
    </row>
    <row r="110" spans="1:1">
      <c r="A110" t="s">
        <v>1080</v>
      </c>
    </row>
    <row r="111" spans="1:1">
      <c r="A111" t="s">
        <v>1085</v>
      </c>
    </row>
    <row r="112" spans="2:10">
      <c r="B112" t="s">
        <v>1086</v>
      </c>
      <c r="G112" t="s">
        <v>119</v>
      </c>
      <c r="H112" s="7">
        <v>3</v>
      </c>
      <c r="J112" s="8">
        <f>H112*I112</f>
        <v>0</v>
      </c>
    </row>
    <row r="113" spans="2:10">
      <c r="B113" t="s">
        <v>1087</v>
      </c>
      <c r="G113" t="s">
        <v>119</v>
      </c>
      <c r="H113" s="7">
        <v>3</v>
      </c>
      <c r="J113" s="8">
        <f t="shared" ref="J113:J116" si="1">H113*I113</f>
        <v>0</v>
      </c>
    </row>
    <row r="114" spans="2:10">
      <c r="B114" t="s">
        <v>1088</v>
      </c>
      <c r="G114" t="s">
        <v>119</v>
      </c>
      <c r="H114" s="7">
        <v>3</v>
      </c>
      <c r="J114" s="8">
        <f t="shared" si="1"/>
        <v>0</v>
      </c>
    </row>
    <row r="115" spans="2:10">
      <c r="B115" t="s">
        <v>1089</v>
      </c>
      <c r="G115" t="s">
        <v>119</v>
      </c>
      <c r="H115" s="7">
        <v>6</v>
      </c>
      <c r="J115" s="8">
        <f t="shared" si="1"/>
        <v>0</v>
      </c>
    </row>
    <row r="116" spans="2:10">
      <c r="B116" t="s">
        <v>1090</v>
      </c>
      <c r="G116" t="s">
        <v>119</v>
      </c>
      <c r="H116" s="7">
        <v>6</v>
      </c>
      <c r="J116" s="8">
        <f t="shared" si="1"/>
        <v>0</v>
      </c>
    </row>
    <row r="118" ht="29.25" customHeight="1" spans="1:9">
      <c r="A118" s="10" t="s">
        <v>1091</v>
      </c>
      <c r="B118" s="10"/>
      <c r="C118" s="10"/>
      <c r="D118" s="10"/>
      <c r="E118" s="10"/>
      <c r="F118" s="10"/>
      <c r="G118" s="10"/>
      <c r="H118" s="10"/>
      <c r="I118" s="10"/>
    </row>
    <row r="119" spans="1:1">
      <c r="A119" t="s">
        <v>1092</v>
      </c>
    </row>
    <row r="120" ht="45.75" customHeight="1" spans="1:9">
      <c r="A120" s="10" t="s">
        <v>1093</v>
      </c>
      <c r="B120" s="10"/>
      <c r="C120" s="10"/>
      <c r="D120" s="10"/>
      <c r="E120" s="10"/>
      <c r="F120" s="10"/>
      <c r="G120" s="10"/>
      <c r="H120" s="10"/>
      <c r="I120" s="10"/>
    </row>
    <row r="121" spans="1:1">
      <c r="A121" t="s">
        <v>1082</v>
      </c>
    </row>
    <row r="122" spans="2:10">
      <c r="B122" t="s">
        <v>1083</v>
      </c>
      <c r="G122" t="s">
        <v>69</v>
      </c>
      <c r="H122" s="7">
        <v>8</v>
      </c>
      <c r="J122" s="8">
        <f>H122*I122</f>
        <v>0</v>
      </c>
    </row>
    <row r="123" spans="2:10">
      <c r="B123" t="s">
        <v>1065</v>
      </c>
      <c r="G123" t="s">
        <v>69</v>
      </c>
      <c r="H123" s="7">
        <v>25</v>
      </c>
      <c r="J123" s="8">
        <f t="shared" ref="J123:J125" si="2">H123*I123</f>
        <v>0</v>
      </c>
    </row>
    <row r="124" spans="2:10">
      <c r="B124" t="s">
        <v>1031</v>
      </c>
      <c r="G124" t="s">
        <v>69</v>
      </c>
      <c r="H124" s="7">
        <v>10</v>
      </c>
      <c r="J124" s="8">
        <f t="shared" si="2"/>
        <v>0</v>
      </c>
    </row>
    <row r="125" spans="2:10">
      <c r="B125" t="s">
        <v>1032</v>
      </c>
      <c r="G125" t="s">
        <v>69</v>
      </c>
      <c r="H125" s="7">
        <v>35</v>
      </c>
      <c r="J125" s="8">
        <f t="shared" si="2"/>
        <v>0</v>
      </c>
    </row>
    <row r="127" ht="45" customHeight="1" spans="1:9">
      <c r="A127" s="10" t="s">
        <v>1094</v>
      </c>
      <c r="B127" s="10"/>
      <c r="C127" s="10"/>
      <c r="D127" s="10"/>
      <c r="E127" s="10"/>
      <c r="F127" s="10"/>
      <c r="G127" s="10"/>
      <c r="H127" s="10"/>
      <c r="I127" s="10"/>
    </row>
    <row r="128" spans="1:1">
      <c r="A128" t="s">
        <v>1080</v>
      </c>
    </row>
    <row r="129" spans="1:1">
      <c r="A129" t="s">
        <v>1085</v>
      </c>
    </row>
    <row r="130" spans="2:10">
      <c r="B130" t="s">
        <v>1090</v>
      </c>
      <c r="G130" t="s">
        <v>119</v>
      </c>
      <c r="H130" s="7">
        <v>6</v>
      </c>
      <c r="J130" s="8">
        <f>H130*I130</f>
        <v>0</v>
      </c>
    </row>
    <row r="131" spans="2:10">
      <c r="B131" t="s">
        <v>1095</v>
      </c>
      <c r="G131" t="s">
        <v>119</v>
      </c>
      <c r="H131" s="7">
        <v>10</v>
      </c>
      <c r="J131" s="8">
        <f t="shared" ref="J131:J136" si="3">H131*I131</f>
        <v>0</v>
      </c>
    </row>
    <row r="132" spans="2:10">
      <c r="B132" t="s">
        <v>1096</v>
      </c>
      <c r="G132" t="s">
        <v>119</v>
      </c>
      <c r="H132" s="7">
        <v>5</v>
      </c>
      <c r="J132" s="8">
        <f t="shared" si="3"/>
        <v>0</v>
      </c>
    </row>
    <row r="133" spans="2:10">
      <c r="B133" t="s">
        <v>1097</v>
      </c>
      <c r="G133" t="s">
        <v>119</v>
      </c>
      <c r="H133" s="7">
        <v>42</v>
      </c>
      <c r="J133" s="8">
        <f t="shared" si="3"/>
        <v>0</v>
      </c>
    </row>
    <row r="134" spans="2:10">
      <c r="B134" t="s">
        <v>1098</v>
      </c>
      <c r="G134" t="s">
        <v>119</v>
      </c>
      <c r="H134" s="7">
        <v>5</v>
      </c>
      <c r="J134" s="8">
        <f t="shared" si="3"/>
        <v>0</v>
      </c>
    </row>
    <row r="135" spans="2:10">
      <c r="B135" t="s">
        <v>1099</v>
      </c>
      <c r="G135" t="s">
        <v>119</v>
      </c>
      <c r="H135" s="7">
        <v>5</v>
      </c>
      <c r="J135" s="8">
        <f t="shared" si="3"/>
        <v>0</v>
      </c>
    </row>
    <row r="136" spans="2:10">
      <c r="B136" t="s">
        <v>1100</v>
      </c>
      <c r="G136" t="s">
        <v>119</v>
      </c>
      <c r="H136" s="7">
        <v>5</v>
      </c>
      <c r="J136" s="8">
        <f t="shared" si="3"/>
        <v>0</v>
      </c>
    </row>
    <row r="138" spans="1:1">
      <c r="A138" t="s">
        <v>1101</v>
      </c>
    </row>
    <row r="139" spans="1:10">
      <c r="A139" t="s">
        <v>1044</v>
      </c>
      <c r="G139" t="s">
        <v>119</v>
      </c>
      <c r="H139" s="7">
        <v>6</v>
      </c>
      <c r="J139" s="8">
        <f>H139*I139</f>
        <v>0</v>
      </c>
    </row>
    <row r="141" spans="1:1">
      <c r="A141" t="s">
        <v>1102</v>
      </c>
    </row>
    <row r="142" spans="1:10">
      <c r="A142" t="s">
        <v>249</v>
      </c>
      <c r="G142" t="s">
        <v>119</v>
      </c>
      <c r="H142" s="7">
        <v>1</v>
      </c>
      <c r="J142" s="8">
        <f>H142*I142</f>
        <v>0</v>
      </c>
    </row>
    <row r="144" spans="1:1">
      <c r="A144" t="s">
        <v>1103</v>
      </c>
    </row>
    <row r="145" spans="1:10">
      <c r="A145" t="s">
        <v>1044</v>
      </c>
      <c r="G145" t="s">
        <v>119</v>
      </c>
      <c r="H145" s="7">
        <v>6</v>
      </c>
      <c r="J145" s="8">
        <f>H145*I145</f>
        <v>0</v>
      </c>
    </row>
    <row r="147" spans="1:1">
      <c r="A147" t="s">
        <v>1104</v>
      </c>
    </row>
    <row r="148" spans="1:10">
      <c r="A148" t="s">
        <v>1044</v>
      </c>
      <c r="G148" t="s">
        <v>119</v>
      </c>
      <c r="H148" s="7">
        <v>3</v>
      </c>
      <c r="J148" s="8">
        <f>H148*I148</f>
        <v>0</v>
      </c>
    </row>
    <row r="150" spans="1:1">
      <c r="A150" t="s">
        <v>1105</v>
      </c>
    </row>
    <row r="151" spans="1:10">
      <c r="A151" t="s">
        <v>1044</v>
      </c>
      <c r="G151" t="s">
        <v>119</v>
      </c>
      <c r="H151" s="7">
        <v>7</v>
      </c>
      <c r="J151" s="8">
        <f>H151*I151</f>
        <v>0</v>
      </c>
    </row>
    <row r="153" spans="1:1">
      <c r="A153" t="s">
        <v>1106</v>
      </c>
    </row>
    <row r="154" spans="1:10">
      <c r="A154" t="s">
        <v>1046</v>
      </c>
      <c r="G154" t="s">
        <v>793</v>
      </c>
      <c r="H154" s="7">
        <v>1</v>
      </c>
      <c r="J154" s="8">
        <f>H154*I154</f>
        <v>0</v>
      </c>
    </row>
    <row r="156" spans="1:1">
      <c r="A156" t="s">
        <v>1107</v>
      </c>
    </row>
    <row r="157" spans="1:10">
      <c r="A157" t="s">
        <v>1046</v>
      </c>
      <c r="G157" t="s">
        <v>793</v>
      </c>
      <c r="H157" s="7">
        <v>1</v>
      </c>
      <c r="J157" s="8">
        <f>H157*I157</f>
        <v>0</v>
      </c>
    </row>
    <row r="159" spans="1:10">
      <c r="A159" s="9" t="s">
        <v>1108</v>
      </c>
      <c r="J159" s="8">
        <f>J107+J112+J113+J114+J115+J116+J122+J123+J124+J125+J130+J131+J132+J133+J134+J135+J136+J139+J142+J145+J148+J151+J154+J157</f>
        <v>0</v>
      </c>
    </row>
    <row r="161" spans="1:1">
      <c r="A161" s="9" t="s">
        <v>1109</v>
      </c>
    </row>
    <row r="163" ht="30" customHeight="1" spans="1:9">
      <c r="A163" s="10" t="s">
        <v>1110</v>
      </c>
      <c r="B163" s="10"/>
      <c r="C163" s="10"/>
      <c r="D163" s="10"/>
      <c r="E163" s="10"/>
      <c r="F163" s="10"/>
      <c r="G163" s="10"/>
      <c r="H163" s="10"/>
      <c r="I163" s="10"/>
    </row>
    <row r="164" ht="44.25" customHeight="1" spans="1:9">
      <c r="A164" s="10" t="s">
        <v>1111</v>
      </c>
      <c r="B164" s="10"/>
      <c r="C164" s="10"/>
      <c r="D164" s="10"/>
      <c r="E164" s="10"/>
      <c r="F164" s="10"/>
      <c r="G164" s="10"/>
      <c r="H164" s="10"/>
      <c r="I164" s="10"/>
    </row>
    <row r="165" spans="1:1">
      <c r="A165" t="s">
        <v>1112</v>
      </c>
    </row>
    <row r="166" spans="1:1">
      <c r="A166" t="s">
        <v>1082</v>
      </c>
    </row>
    <row r="167" spans="2:10">
      <c r="B167" t="s">
        <v>1113</v>
      </c>
      <c r="G167" t="s">
        <v>69</v>
      </c>
      <c r="H167" s="7">
        <v>145</v>
      </c>
      <c r="J167" s="8">
        <f>H167*I167</f>
        <v>0</v>
      </c>
    </row>
    <row r="168" spans="2:10">
      <c r="B168" t="s">
        <v>1114</v>
      </c>
      <c r="G168" t="s">
        <v>69</v>
      </c>
      <c r="H168" s="7">
        <v>20</v>
      </c>
      <c r="J168" s="8">
        <f t="shared" ref="J168:J170" si="4">H168*I168</f>
        <v>0</v>
      </c>
    </row>
    <row r="169" spans="2:10">
      <c r="B169" t="s">
        <v>1115</v>
      </c>
      <c r="G169" t="s">
        <v>69</v>
      </c>
      <c r="H169" s="7">
        <v>25</v>
      </c>
      <c r="J169" s="8">
        <f t="shared" si="4"/>
        <v>0</v>
      </c>
    </row>
    <row r="170" spans="2:10">
      <c r="B170" t="s">
        <v>1116</v>
      </c>
      <c r="G170" t="s">
        <v>69</v>
      </c>
      <c r="H170" s="7">
        <v>10</v>
      </c>
      <c r="J170" s="8">
        <f t="shared" si="4"/>
        <v>0</v>
      </c>
    </row>
    <row r="172" ht="30.75" customHeight="1" spans="1:9">
      <c r="A172" s="10" t="s">
        <v>1117</v>
      </c>
      <c r="B172" s="10"/>
      <c r="C172" s="10"/>
      <c r="D172" s="10"/>
      <c r="E172" s="10"/>
      <c r="F172" s="10"/>
      <c r="G172" s="10"/>
      <c r="H172" s="10"/>
      <c r="I172" s="10"/>
    </row>
    <row r="173" spans="1:1">
      <c r="A173" t="s">
        <v>1118</v>
      </c>
    </row>
    <row r="174" spans="1:1">
      <c r="A174" t="s">
        <v>1085</v>
      </c>
    </row>
    <row r="175" spans="2:10">
      <c r="B175" t="s">
        <v>1119</v>
      </c>
      <c r="G175" t="s">
        <v>119</v>
      </c>
      <c r="H175" s="7">
        <v>1</v>
      </c>
      <c r="J175" s="8">
        <f>H175*I175</f>
        <v>0</v>
      </c>
    </row>
    <row r="176" spans="2:10">
      <c r="B176" t="s">
        <v>1120</v>
      </c>
      <c r="G176" t="s">
        <v>119</v>
      </c>
      <c r="H176" s="7">
        <v>1</v>
      </c>
      <c r="J176" s="8">
        <f t="shared" ref="J176:J183" si="5">H176*I176</f>
        <v>0</v>
      </c>
    </row>
    <row r="177" spans="2:10">
      <c r="B177" t="s">
        <v>1121</v>
      </c>
      <c r="G177" t="s">
        <v>119</v>
      </c>
      <c r="H177" s="7">
        <v>1</v>
      </c>
      <c r="J177" s="8">
        <f t="shared" si="5"/>
        <v>0</v>
      </c>
    </row>
    <row r="178" spans="2:10">
      <c r="B178" t="s">
        <v>1122</v>
      </c>
      <c r="G178" t="s">
        <v>119</v>
      </c>
      <c r="H178" s="7">
        <v>1</v>
      </c>
      <c r="J178" s="8">
        <f t="shared" si="5"/>
        <v>0</v>
      </c>
    </row>
    <row r="179" spans="2:10">
      <c r="B179" t="s">
        <v>1123</v>
      </c>
      <c r="G179" t="s">
        <v>119</v>
      </c>
      <c r="H179" s="7">
        <v>1</v>
      </c>
      <c r="J179" s="8">
        <f t="shared" si="5"/>
        <v>0</v>
      </c>
    </row>
    <row r="180" spans="2:10">
      <c r="B180" t="s">
        <v>1124</v>
      </c>
      <c r="G180" t="s">
        <v>119</v>
      </c>
      <c r="H180" s="7">
        <v>3</v>
      </c>
      <c r="J180" s="8">
        <f t="shared" si="5"/>
        <v>0</v>
      </c>
    </row>
    <row r="181" spans="2:10">
      <c r="B181" t="s">
        <v>1125</v>
      </c>
      <c r="G181" t="s">
        <v>119</v>
      </c>
      <c r="H181" s="7">
        <v>5</v>
      </c>
      <c r="J181" s="8">
        <f t="shared" si="5"/>
        <v>0</v>
      </c>
    </row>
    <row r="182" spans="2:10">
      <c r="B182" t="s">
        <v>1126</v>
      </c>
      <c r="G182" t="s">
        <v>119</v>
      </c>
      <c r="H182" s="7">
        <v>4</v>
      </c>
      <c r="J182" s="8">
        <f t="shared" si="5"/>
        <v>0</v>
      </c>
    </row>
    <row r="183" spans="2:10">
      <c r="B183" t="s">
        <v>1127</v>
      </c>
      <c r="G183" t="s">
        <v>119</v>
      </c>
      <c r="H183" s="7">
        <v>3</v>
      </c>
      <c r="J183" s="8">
        <f t="shared" si="5"/>
        <v>0</v>
      </c>
    </row>
    <row r="185" ht="29.25" customHeight="1" spans="1:9">
      <c r="A185" s="10" t="s">
        <v>1128</v>
      </c>
      <c r="B185" s="10"/>
      <c r="C185" s="10"/>
      <c r="D185" s="10"/>
      <c r="E185" s="10"/>
      <c r="F185" s="10"/>
      <c r="G185" s="10"/>
      <c r="H185" s="10"/>
      <c r="I185" s="10"/>
    </row>
    <row r="186" spans="1:10">
      <c r="A186" t="s">
        <v>1129</v>
      </c>
      <c r="G186" t="s">
        <v>69</v>
      </c>
      <c r="H186" s="7">
        <v>85</v>
      </c>
      <c r="J186" s="8">
        <f>H186*I186</f>
        <v>0</v>
      </c>
    </row>
    <row r="188" ht="30.75" customHeight="1" spans="1:9">
      <c r="A188" s="10" t="s">
        <v>1130</v>
      </c>
      <c r="B188" s="10"/>
      <c r="C188" s="10"/>
      <c r="D188" s="10"/>
      <c r="E188" s="10"/>
      <c r="F188" s="10"/>
      <c r="G188" s="10"/>
      <c r="H188" s="10"/>
      <c r="I188" s="10"/>
    </row>
    <row r="189" spans="1:1">
      <c r="A189" t="s">
        <v>1131</v>
      </c>
    </row>
    <row r="190" spans="1:1">
      <c r="A190" t="s">
        <v>1132</v>
      </c>
    </row>
    <row r="191" spans="1:10">
      <c r="A191" t="s">
        <v>1133</v>
      </c>
      <c r="G191" t="s">
        <v>119</v>
      </c>
      <c r="H191" s="7">
        <v>4</v>
      </c>
      <c r="J191" s="8">
        <f>H191*I191</f>
        <v>0</v>
      </c>
    </row>
    <row r="193" ht="30.75" customHeight="1" spans="1:9">
      <c r="A193" s="10" t="s">
        <v>1134</v>
      </c>
      <c r="B193" s="10"/>
      <c r="C193" s="10"/>
      <c r="D193" s="10"/>
      <c r="E193" s="10"/>
      <c r="F193" s="10"/>
      <c r="G193" s="10"/>
      <c r="H193" s="10"/>
      <c r="I193" s="10"/>
    </row>
    <row r="194" spans="1:1">
      <c r="A194" t="s">
        <v>1131</v>
      </c>
    </row>
    <row r="195" spans="1:10">
      <c r="A195" t="s">
        <v>1135</v>
      </c>
      <c r="G195" t="s">
        <v>119</v>
      </c>
      <c r="H195" s="7">
        <v>12</v>
      </c>
      <c r="J195" s="8">
        <f>H195*I195</f>
        <v>0</v>
      </c>
    </row>
    <row r="197" ht="31.5" customHeight="1" spans="1:9">
      <c r="A197" s="10" t="s">
        <v>1136</v>
      </c>
      <c r="B197" s="10"/>
      <c r="C197" s="10"/>
      <c r="D197" s="10"/>
      <c r="E197" s="10"/>
      <c r="F197" s="10"/>
      <c r="G197" s="10"/>
      <c r="H197" s="10"/>
      <c r="I197" s="10"/>
    </row>
    <row r="198" spans="7:10">
      <c r="G198" t="s">
        <v>119</v>
      </c>
      <c r="H198" s="7">
        <v>1</v>
      </c>
      <c r="J198" s="8">
        <f>H198*I198</f>
        <v>0</v>
      </c>
    </row>
    <row r="200" spans="1:1">
      <c r="A200" t="s">
        <v>1137</v>
      </c>
    </row>
    <row r="201" spans="7:10">
      <c r="G201" t="s">
        <v>119</v>
      </c>
      <c r="H201" s="7">
        <v>1</v>
      </c>
      <c r="J201" s="8">
        <f>H201*I201</f>
        <v>0</v>
      </c>
    </row>
    <row r="203" ht="23.25" customHeight="1" spans="1:9">
      <c r="A203" s="10" t="s">
        <v>1138</v>
      </c>
      <c r="B203" s="10"/>
      <c r="C203" s="10"/>
      <c r="D203" s="10"/>
      <c r="E203" s="10"/>
      <c r="F203" s="10"/>
      <c r="G203" s="10"/>
      <c r="H203" s="10"/>
      <c r="I203" s="10"/>
    </row>
    <row r="204" spans="1:1">
      <c r="A204" t="s">
        <v>1139</v>
      </c>
    </row>
    <row r="205" ht="29.25" customHeight="1" spans="1:9">
      <c r="A205" s="10" t="s">
        <v>1140</v>
      </c>
      <c r="B205" s="10"/>
      <c r="C205" s="10"/>
      <c r="D205" s="10"/>
      <c r="E205" s="10"/>
      <c r="F205" s="10"/>
      <c r="G205" s="10"/>
      <c r="H205" s="10"/>
      <c r="I205" s="10"/>
    </row>
    <row r="206" spans="7:10">
      <c r="G206" t="s">
        <v>119</v>
      </c>
      <c r="H206" s="7">
        <v>1</v>
      </c>
      <c r="J206" s="8">
        <f>H206*I206</f>
        <v>0</v>
      </c>
    </row>
    <row r="208" spans="1:1">
      <c r="A208" t="s">
        <v>1141</v>
      </c>
    </row>
    <row r="209" spans="1:10">
      <c r="A209" t="s">
        <v>1046</v>
      </c>
      <c r="G209" t="s">
        <v>793</v>
      </c>
      <c r="H209" s="7">
        <v>1</v>
      </c>
      <c r="J209" s="8">
        <f>H209*I209</f>
        <v>0</v>
      </c>
    </row>
    <row r="211" spans="1:1">
      <c r="A211" t="s">
        <v>1142</v>
      </c>
    </row>
    <row r="212" spans="1:10">
      <c r="A212" t="s">
        <v>1073</v>
      </c>
      <c r="G212" t="s">
        <v>793</v>
      </c>
      <c r="H212" s="7">
        <v>1</v>
      </c>
      <c r="J212" s="8">
        <f>H212*I212</f>
        <v>0</v>
      </c>
    </row>
    <row r="214" spans="1:10">
      <c r="A214" s="9" t="s">
        <v>1143</v>
      </c>
      <c r="J214" s="8">
        <f>J167+J168+J169+J170+J175+J176+J177+J178+J179+J180+J181+J182+J183+J186+J191+J195+J198+J201+J206+J209+J212</f>
        <v>0</v>
      </c>
    </row>
    <row r="216" spans="1:1">
      <c r="A216" s="9" t="s">
        <v>1144</v>
      </c>
    </row>
    <row r="218" ht="30.75" customHeight="1" spans="1:9">
      <c r="A218" s="10" t="s">
        <v>1145</v>
      </c>
      <c r="B218" s="10"/>
      <c r="C218" s="10"/>
      <c r="D218" s="10"/>
      <c r="E218" s="10"/>
      <c r="F218" s="10"/>
      <c r="G218" s="10"/>
      <c r="H218" s="10"/>
      <c r="I218" s="10"/>
    </row>
    <row r="219" spans="1:1">
      <c r="A219" t="s">
        <v>1146</v>
      </c>
    </row>
    <row r="220" spans="1:1">
      <c r="A220" t="s">
        <v>1147</v>
      </c>
    </row>
    <row r="221" spans="1:10">
      <c r="A221" t="s">
        <v>1044</v>
      </c>
      <c r="G221" t="s">
        <v>119</v>
      </c>
      <c r="H221" s="7">
        <v>3</v>
      </c>
      <c r="J221" s="8">
        <f>H221*I221</f>
        <v>0</v>
      </c>
    </row>
    <row r="223" ht="44.25" customHeight="1" spans="1:9">
      <c r="A223" s="10" t="s">
        <v>1148</v>
      </c>
      <c r="B223" s="10"/>
      <c r="C223" s="10"/>
      <c r="D223" s="10"/>
      <c r="E223" s="10"/>
      <c r="F223" s="10"/>
      <c r="G223" s="10"/>
      <c r="H223" s="10"/>
      <c r="I223" s="10"/>
    </row>
    <row r="224" spans="1:1">
      <c r="A224" t="s">
        <v>1149</v>
      </c>
    </row>
    <row r="225" spans="1:1">
      <c r="A225" t="s">
        <v>1147</v>
      </c>
    </row>
    <row r="226" spans="1:10">
      <c r="A226" t="s">
        <v>249</v>
      </c>
      <c r="G226" t="s">
        <v>1150</v>
      </c>
      <c r="H226" s="7">
        <v>6</v>
      </c>
      <c r="J226" s="8">
        <f>H226*I226</f>
        <v>0</v>
      </c>
    </row>
    <row r="228" ht="31.5" customHeight="1" spans="1:9">
      <c r="A228" s="10" t="s">
        <v>1151</v>
      </c>
      <c r="B228" s="10"/>
      <c r="C228" s="10"/>
      <c r="D228" s="10"/>
      <c r="E228" s="10"/>
      <c r="F228" s="10"/>
      <c r="G228" s="10"/>
      <c r="H228" s="10"/>
      <c r="I228" s="10"/>
    </row>
    <row r="229" spans="1:1">
      <c r="A229" t="s">
        <v>1152</v>
      </c>
    </row>
    <row r="230" spans="1:1">
      <c r="A230" t="s">
        <v>1153</v>
      </c>
    </row>
    <row r="231" spans="1:1">
      <c r="A231" t="s">
        <v>1154</v>
      </c>
    </row>
    <row r="232" spans="1:10">
      <c r="A232" t="s">
        <v>1044</v>
      </c>
      <c r="G232" t="s">
        <v>119</v>
      </c>
      <c r="H232" s="7">
        <v>10</v>
      </c>
      <c r="J232" s="8">
        <f>H232*I232</f>
        <v>0</v>
      </c>
    </row>
    <row r="234" ht="30.75" customHeight="1" spans="1:9">
      <c r="A234" s="10" t="s">
        <v>1155</v>
      </c>
      <c r="B234" s="10"/>
      <c r="C234" s="10"/>
      <c r="D234" s="10"/>
      <c r="E234" s="10"/>
      <c r="F234" s="10"/>
      <c r="G234" s="10"/>
      <c r="H234" s="10"/>
      <c r="I234" s="10"/>
    </row>
    <row r="235" ht="30" customHeight="1" spans="1:9">
      <c r="A235" s="10" t="s">
        <v>1156</v>
      </c>
      <c r="B235" s="10"/>
      <c r="C235" s="10"/>
      <c r="D235" s="10"/>
      <c r="E235" s="10"/>
      <c r="F235" s="10"/>
      <c r="G235" s="10"/>
      <c r="H235" s="10"/>
      <c r="I235" s="10"/>
    </row>
    <row r="236" spans="1:1">
      <c r="A236" t="s">
        <v>1153</v>
      </c>
    </row>
    <row r="237" spans="1:1">
      <c r="A237" t="s">
        <v>1154</v>
      </c>
    </row>
    <row r="238" spans="1:10">
      <c r="A238" t="s">
        <v>1044</v>
      </c>
      <c r="G238" t="s">
        <v>119</v>
      </c>
      <c r="H238" s="7">
        <v>11</v>
      </c>
      <c r="J238" s="8">
        <f>H238*I238</f>
        <v>0</v>
      </c>
    </row>
    <row r="240" spans="1:1">
      <c r="A240" t="s">
        <v>1157</v>
      </c>
    </row>
    <row r="241" spans="1:10">
      <c r="A241" t="s">
        <v>1044</v>
      </c>
      <c r="G241" t="s">
        <v>119</v>
      </c>
      <c r="H241" s="7">
        <v>1</v>
      </c>
      <c r="J241" s="8">
        <f>H241*I241</f>
        <v>0</v>
      </c>
    </row>
    <row r="243" spans="1:1">
      <c r="A243" t="s">
        <v>1158</v>
      </c>
    </row>
    <row r="244" spans="1:1">
      <c r="A244" t="s">
        <v>1159</v>
      </c>
    </row>
    <row r="245" spans="1:1">
      <c r="A245" t="s">
        <v>1160</v>
      </c>
    </row>
    <row r="246" spans="1:1">
      <c r="A246" t="s">
        <v>1154</v>
      </c>
    </row>
    <row r="247" spans="1:10">
      <c r="A247" t="s">
        <v>1044</v>
      </c>
      <c r="G247" t="s">
        <v>119</v>
      </c>
      <c r="H247" s="7">
        <v>4</v>
      </c>
      <c r="J247" s="8">
        <f>H247*I247</f>
        <v>0</v>
      </c>
    </row>
    <row r="249" ht="30.75" customHeight="1" spans="1:9">
      <c r="A249" s="10" t="s">
        <v>1161</v>
      </c>
      <c r="B249" s="10"/>
      <c r="C249" s="10"/>
      <c r="D249" s="10"/>
      <c r="E249" s="10"/>
      <c r="F249" s="10"/>
      <c r="G249" s="10"/>
      <c r="H249" s="10"/>
      <c r="I249" s="10"/>
    </row>
    <row r="250" spans="1:10">
      <c r="A250" t="s">
        <v>1044</v>
      </c>
      <c r="G250" t="s">
        <v>119</v>
      </c>
      <c r="H250" s="7">
        <v>4</v>
      </c>
      <c r="J250" s="8">
        <f>H250*I250</f>
        <v>0</v>
      </c>
    </row>
    <row r="252" ht="29.25" customHeight="1" spans="1:9">
      <c r="A252" s="10" t="s">
        <v>1162</v>
      </c>
      <c r="B252" s="10"/>
      <c r="C252" s="10"/>
      <c r="D252" s="10"/>
      <c r="E252" s="10"/>
      <c r="F252" s="10"/>
      <c r="G252" s="10"/>
      <c r="H252" s="10"/>
      <c r="I252" s="10"/>
    </row>
    <row r="253" spans="1:10">
      <c r="A253" t="s">
        <v>1044</v>
      </c>
      <c r="G253" t="s">
        <v>119</v>
      </c>
      <c r="H253" s="7">
        <v>1</v>
      </c>
      <c r="J253" s="8">
        <f>H253*I253</f>
        <v>0</v>
      </c>
    </row>
    <row r="255" ht="29.25" customHeight="1" spans="1:9">
      <c r="A255" s="10" t="s">
        <v>1163</v>
      </c>
      <c r="B255" s="10"/>
      <c r="C255" s="10"/>
      <c r="D255" s="10"/>
      <c r="E255" s="10"/>
      <c r="F255" s="10"/>
      <c r="G255" s="10"/>
      <c r="H255" s="10"/>
      <c r="I255" s="10"/>
    </row>
    <row r="256" spans="1:1">
      <c r="A256" t="s">
        <v>1044</v>
      </c>
    </row>
    <row r="257" spans="2:10">
      <c r="B257" t="s">
        <v>1164</v>
      </c>
      <c r="G257" t="s">
        <v>119</v>
      </c>
      <c r="H257" s="7">
        <v>3</v>
      </c>
      <c r="J257" s="8">
        <f>H257*I257</f>
        <v>0</v>
      </c>
    </row>
    <row r="258" spans="2:10">
      <c r="B258" t="s">
        <v>1165</v>
      </c>
      <c r="G258" t="s">
        <v>119</v>
      </c>
      <c r="H258" s="7">
        <v>1</v>
      </c>
      <c r="J258" s="8">
        <f>H258*I258</f>
        <v>0</v>
      </c>
    </row>
    <row r="260" spans="1:1">
      <c r="A260" t="s">
        <v>1166</v>
      </c>
    </row>
    <row r="261" spans="1:10">
      <c r="A261" t="s">
        <v>1044</v>
      </c>
      <c r="G261" t="s">
        <v>119</v>
      </c>
      <c r="H261" s="7">
        <v>9</v>
      </c>
      <c r="J261" s="8">
        <f>H261*I261</f>
        <v>0</v>
      </c>
    </row>
    <row r="263" spans="1:1">
      <c r="A263" t="s">
        <v>1167</v>
      </c>
    </row>
    <row r="264" spans="1:10">
      <c r="A264" t="s">
        <v>1044</v>
      </c>
      <c r="G264" t="s">
        <v>119</v>
      </c>
      <c r="H264" s="7">
        <v>10</v>
      </c>
      <c r="J264" s="8">
        <f>H264*I264</f>
        <v>0</v>
      </c>
    </row>
    <row r="266" spans="1:1">
      <c r="A266" t="s">
        <v>1168</v>
      </c>
    </row>
    <row r="267" spans="1:10">
      <c r="A267" t="s">
        <v>1046</v>
      </c>
      <c r="G267" t="s">
        <v>793</v>
      </c>
      <c r="H267" s="7">
        <v>1</v>
      </c>
      <c r="J267" s="8">
        <f>H267*I267</f>
        <v>0</v>
      </c>
    </row>
    <row r="269" spans="1:1">
      <c r="A269" t="s">
        <v>1169</v>
      </c>
    </row>
    <row r="270" spans="1:10">
      <c r="A270" t="s">
        <v>1073</v>
      </c>
      <c r="G270" t="s">
        <v>793</v>
      </c>
      <c r="H270" s="7">
        <v>1</v>
      </c>
      <c r="J270" s="8">
        <f>H270*I270</f>
        <v>0</v>
      </c>
    </row>
    <row r="272" spans="1:10">
      <c r="A272" s="9" t="s">
        <v>1170</v>
      </c>
      <c r="J272" s="8">
        <f>J221+J226+J232+J238+J241+J247+J250+J253+J257+J258+J261+J264+J267+J270</f>
        <v>0</v>
      </c>
    </row>
    <row r="274" spans="1:1">
      <c r="A274" s="9" t="s">
        <v>1171</v>
      </c>
    </row>
    <row r="276" spans="1:1">
      <c r="A276" t="s">
        <v>1172</v>
      </c>
    </row>
    <row r="277" spans="1:1">
      <c r="A277" t="s">
        <v>1173</v>
      </c>
    </row>
    <row r="278" spans="1:10">
      <c r="A278" t="s">
        <v>1174</v>
      </c>
      <c r="G278" t="s">
        <v>469</v>
      </c>
      <c r="H278" s="7">
        <v>240</v>
      </c>
      <c r="J278" s="8">
        <f>H278*I278</f>
        <v>0</v>
      </c>
    </row>
    <row r="280" spans="1:1">
      <c r="A280" t="s">
        <v>1175</v>
      </c>
    </row>
    <row r="281" spans="1:1">
      <c r="A281" t="s">
        <v>1176</v>
      </c>
    </row>
    <row r="282" spans="7:10">
      <c r="G282" t="s">
        <v>469</v>
      </c>
      <c r="H282" s="7">
        <v>44.47</v>
      </c>
      <c r="J282" s="8">
        <f>H282*I282</f>
        <v>0</v>
      </c>
    </row>
    <row r="284" spans="1:1">
      <c r="A284" t="s">
        <v>1177</v>
      </c>
    </row>
    <row r="285" spans="7:10">
      <c r="G285" t="s">
        <v>10</v>
      </c>
      <c r="H285" s="7">
        <v>160</v>
      </c>
      <c r="J285" s="8">
        <f>H285*I285</f>
        <v>0</v>
      </c>
    </row>
    <row r="287" ht="28.5" customHeight="1" spans="1:9">
      <c r="A287" s="10" t="s">
        <v>1178</v>
      </c>
      <c r="B287" s="10"/>
      <c r="C287" s="10"/>
      <c r="D287" s="10"/>
      <c r="E287" s="10"/>
      <c r="F287" s="10"/>
      <c r="G287" s="10"/>
      <c r="H287" s="10"/>
      <c r="I287" s="10"/>
    </row>
    <row r="288" spans="7:10">
      <c r="G288" t="s">
        <v>469</v>
      </c>
      <c r="H288" s="7">
        <v>84.47</v>
      </c>
      <c r="J288" s="8">
        <f>H288*I288</f>
        <v>0</v>
      </c>
    </row>
    <row r="290" spans="1:1">
      <c r="A290" t="s">
        <v>1179</v>
      </c>
    </row>
    <row r="291" spans="7:10">
      <c r="G291" t="s">
        <v>469</v>
      </c>
      <c r="H291" s="7">
        <v>155.53</v>
      </c>
      <c r="J291" s="8">
        <f>H291*I291</f>
        <v>0</v>
      </c>
    </row>
    <row r="293" spans="1:1">
      <c r="A293" t="s">
        <v>1180</v>
      </c>
    </row>
    <row r="294" spans="1:10">
      <c r="A294" t="s">
        <v>1181</v>
      </c>
      <c r="G294" t="s">
        <v>469</v>
      </c>
      <c r="H294" s="7">
        <v>113.4</v>
      </c>
      <c r="J294" s="8">
        <f>H294*I294</f>
        <v>0</v>
      </c>
    </row>
    <row r="296" ht="30.75" customHeight="1" spans="1:9">
      <c r="A296" s="10" t="s">
        <v>1182</v>
      </c>
      <c r="B296" s="10"/>
      <c r="C296" s="10"/>
      <c r="D296" s="10"/>
      <c r="E296" s="10"/>
      <c r="F296" s="10"/>
      <c r="G296" s="10"/>
      <c r="H296" s="10"/>
      <c r="I296" s="10"/>
    </row>
    <row r="297" spans="7:10">
      <c r="G297" t="s">
        <v>469</v>
      </c>
      <c r="H297" s="7">
        <v>19.01</v>
      </c>
      <c r="J297" s="8">
        <f>H297*I297</f>
        <v>0</v>
      </c>
    </row>
    <row r="299" spans="1:1">
      <c r="A299" t="s">
        <v>1183</v>
      </c>
    </row>
    <row r="300" spans="7:10">
      <c r="G300" t="s">
        <v>469</v>
      </c>
      <c r="H300" s="7">
        <v>94.39</v>
      </c>
      <c r="J300" s="8">
        <f>H300*I300</f>
        <v>0</v>
      </c>
    </row>
    <row r="302" spans="1:1">
      <c r="A302" t="s">
        <v>1184</v>
      </c>
    </row>
    <row r="303" spans="7:10">
      <c r="G303" t="s">
        <v>469</v>
      </c>
      <c r="H303" s="7">
        <v>103.47</v>
      </c>
      <c r="J303" s="8">
        <f>H303*I303</f>
        <v>0</v>
      </c>
    </row>
    <row r="305" spans="1:1">
      <c r="A305" t="s">
        <v>1185</v>
      </c>
    </row>
    <row r="306" ht="30.75" customHeight="1" spans="1:9">
      <c r="A306" s="10" t="s">
        <v>1186</v>
      </c>
      <c r="B306" s="10"/>
      <c r="C306" s="10"/>
      <c r="D306" s="10"/>
      <c r="E306" s="10"/>
      <c r="F306" s="10"/>
      <c r="G306" s="10"/>
      <c r="H306" s="10"/>
      <c r="I306" s="10"/>
    </row>
    <row r="307" spans="1:10">
      <c r="A307" t="s">
        <v>1187</v>
      </c>
      <c r="G307" t="s">
        <v>119</v>
      </c>
      <c r="H307" s="7">
        <v>1</v>
      </c>
      <c r="J307" s="8">
        <f>H307*I307</f>
        <v>0</v>
      </c>
    </row>
    <row r="309" spans="1:1">
      <c r="A309" t="s">
        <v>1188</v>
      </c>
    </row>
    <row r="310" spans="2:10">
      <c r="B310" t="s">
        <v>1189</v>
      </c>
      <c r="G310" t="s">
        <v>119</v>
      </c>
      <c r="H310" s="7">
        <v>12</v>
      </c>
      <c r="J310" s="8">
        <f>H310*I310</f>
        <v>0</v>
      </c>
    </row>
    <row r="312" spans="1:1">
      <c r="A312" t="s">
        <v>1190</v>
      </c>
    </row>
    <row r="313" spans="2:10">
      <c r="B313" t="s">
        <v>1189</v>
      </c>
      <c r="G313" t="s">
        <v>119</v>
      </c>
      <c r="H313" s="7">
        <v>4</v>
      </c>
      <c r="J313" s="8">
        <f>H313*I313</f>
        <v>0</v>
      </c>
    </row>
    <row r="315" spans="1:10">
      <c r="A315" s="9" t="s">
        <v>1191</v>
      </c>
      <c r="J315" s="8">
        <f>J278+J282+J285+J288+J291+J294+J297+J300+J303+J307+J310+J313</f>
        <v>0</v>
      </c>
    </row>
    <row r="317" spans="1:7">
      <c r="A317" t="s">
        <v>1192</v>
      </c>
      <c r="F317" s="8">
        <f>J56+J99+J159+J214+J272+J315</f>
        <v>0</v>
      </c>
      <c r="G317" s="8"/>
    </row>
    <row r="318" spans="1:7">
      <c r="A318" t="s">
        <v>822</v>
      </c>
      <c r="F318" s="8">
        <f>F317*0.25</f>
        <v>0</v>
      </c>
      <c r="G318" s="8"/>
    </row>
    <row r="319" spans="1:6">
      <c r="A319" t="s">
        <v>1020</v>
      </c>
      <c r="F319" s="8">
        <f>F317+F318</f>
        <v>0</v>
      </c>
    </row>
  </sheetData>
  <mergeCells count="44">
    <mergeCell ref="A4:I4"/>
    <mergeCell ref="A5:I5"/>
    <mergeCell ref="A6:I6"/>
    <mergeCell ref="A15:I15"/>
    <mergeCell ref="A25:I25"/>
    <mergeCell ref="A42:I42"/>
    <mergeCell ref="A45:I45"/>
    <mergeCell ref="A50:I50"/>
    <mergeCell ref="A60:I60"/>
    <mergeCell ref="A61:I61"/>
    <mergeCell ref="A68:I68"/>
    <mergeCell ref="A69:I69"/>
    <mergeCell ref="A70:I70"/>
    <mergeCell ref="A76:I76"/>
    <mergeCell ref="A79:I79"/>
    <mergeCell ref="A82:I82"/>
    <mergeCell ref="A86:I86"/>
    <mergeCell ref="A93:I93"/>
    <mergeCell ref="A103:I103"/>
    <mergeCell ref="A105:I105"/>
    <mergeCell ref="A109:I109"/>
    <mergeCell ref="A118:I118"/>
    <mergeCell ref="A120:I120"/>
    <mergeCell ref="A127:I127"/>
    <mergeCell ref="A163:I163"/>
    <mergeCell ref="A164:I164"/>
    <mergeCell ref="A172:I172"/>
    <mergeCell ref="A185:I185"/>
    <mergeCell ref="A188:I188"/>
    <mergeCell ref="A193:I193"/>
    <mergeCell ref="A197:I197"/>
    <mergeCell ref="A203:I203"/>
    <mergeCell ref="A205:I205"/>
    <mergeCell ref="A218:I218"/>
    <mergeCell ref="A223:I223"/>
    <mergeCell ref="A228:I228"/>
    <mergeCell ref="A234:I234"/>
    <mergeCell ref="A235:I235"/>
    <mergeCell ref="A249:I249"/>
    <mergeCell ref="A252:I252"/>
    <mergeCell ref="A255:I255"/>
    <mergeCell ref="A287:I287"/>
    <mergeCell ref="A296:I296"/>
    <mergeCell ref="A306:I306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9" sqref="C9"/>
    </sheetView>
  </sheetViews>
  <sheetFormatPr defaultColWidth="9" defaultRowHeight="15" outlineLevelCol="2"/>
  <cols>
    <col min="1" max="1" width="11.7142857142857" customWidth="1"/>
    <col min="2" max="2" width="38.2857142857143" customWidth="1"/>
    <col min="3" max="3" width="28.8571428571429" customWidth="1"/>
  </cols>
  <sheetData>
    <row r="1" customFormat="1" spans="3:3">
      <c r="C1" s="1"/>
    </row>
    <row r="2" spans="1:3">
      <c r="A2" s="2" t="s">
        <v>745</v>
      </c>
      <c r="B2" s="2" t="s">
        <v>1193</v>
      </c>
      <c r="C2" s="3">
        <f>'Građevinski - objekat'!G599</f>
        <v>0</v>
      </c>
    </row>
    <row r="3" spans="1:3">
      <c r="A3" s="2" t="s">
        <v>748</v>
      </c>
      <c r="B3" s="2" t="s">
        <v>1194</v>
      </c>
      <c r="C3" s="3">
        <f>'Građevinski- Vanjsko uređenje'!I407</f>
        <v>0</v>
      </c>
    </row>
    <row r="4" spans="1:3">
      <c r="A4" s="2" t="s">
        <v>751</v>
      </c>
      <c r="B4" s="2" t="s">
        <v>1195</v>
      </c>
      <c r="C4" s="3">
        <f>'Vatrodojava i slaba struja'!I122</f>
        <v>0</v>
      </c>
    </row>
    <row r="5" spans="1:3">
      <c r="A5" s="2" t="s">
        <v>754</v>
      </c>
      <c r="B5" s="2" t="s">
        <v>1196</v>
      </c>
      <c r="C5" s="3">
        <f>'Strojarske instalacije'!D285</f>
        <v>0</v>
      </c>
    </row>
    <row r="6" spans="1:3">
      <c r="A6" s="2" t="s">
        <v>757</v>
      </c>
      <c r="B6" s="2" t="s">
        <v>1197</v>
      </c>
      <c r="C6" s="3">
        <f>'Vodovod i kanalizacija'!F317</f>
        <v>0</v>
      </c>
    </row>
    <row r="7" spans="1:3">
      <c r="A7" s="4" t="s">
        <v>1198</v>
      </c>
      <c r="B7" s="4"/>
      <c r="C7" s="5">
        <f>C2+C3+C4+C5+C6</f>
        <v>0</v>
      </c>
    </row>
    <row r="8" spans="1:3">
      <c r="A8" s="2" t="s">
        <v>1199</v>
      </c>
      <c r="B8" s="2"/>
      <c r="C8" s="3">
        <f>C7*0.25</f>
        <v>0</v>
      </c>
    </row>
    <row r="9" ht="18.75" spans="1:3">
      <c r="A9" s="6" t="s">
        <v>1200</v>
      </c>
      <c r="B9" s="2"/>
      <c r="C9" s="3">
        <f>C7+C8</f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Građevinski - objekat</vt:lpstr>
      <vt:lpstr>Građevinski- Vanjsko uređenje</vt:lpstr>
      <vt:lpstr>Vatrodojava i slaba struja</vt:lpstr>
      <vt:lpstr>Strojarske instalacije</vt:lpstr>
      <vt:lpstr>Vodovod i kanalizacija</vt:lpstr>
      <vt:lpstr>REKAPITULACIJA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Sokolovac</dc:creator>
  <cp:lastModifiedBy>Sokolovac</cp:lastModifiedBy>
  <dcterms:created xsi:type="dcterms:W3CDTF">2018-02-12T12:52:00Z</dcterms:created>
  <cp:lastPrinted>2018-02-21T12:45:00Z</cp:lastPrinted>
  <dcterms:modified xsi:type="dcterms:W3CDTF">2018-08-27T18:45:46Z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KSOProductBuildVer">
    <vt:lpwstr>1033-10.2.0.7465</vt:lpwstr>
  </property>
</Properties>
</file>