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D:\OPĆINA\Proračun\2020\"/>
    </mc:Choice>
  </mc:AlternateContent>
  <xr:revisionPtr revIDLastSave="0" documentId="13_ncr:1_{59F9B3F2-F1B8-4523-9C76-0A4D2C17EFE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zvještaj o izvršenju proračuna" sheetId="1" r:id="rId1"/>
  </sheets>
  <calcPr calcId="181029"/>
</workbook>
</file>

<file path=xl/calcChain.xml><?xml version="1.0" encoding="utf-8"?>
<calcChain xmlns="http://schemas.openxmlformats.org/spreadsheetml/2006/main">
  <c r="S230" i="1" l="1"/>
  <c r="S232" i="1"/>
  <c r="S234" i="1"/>
  <c r="Q233" i="1"/>
  <c r="Q231" i="1"/>
  <c r="Q229" i="1"/>
  <c r="P229" i="1"/>
  <c r="P231" i="1"/>
  <c r="P233" i="1"/>
  <c r="O188" i="1"/>
  <c r="O189" i="1"/>
  <c r="O190" i="1"/>
  <c r="O192" i="1"/>
  <c r="O194" i="1"/>
  <c r="O196" i="1"/>
  <c r="O197" i="1"/>
  <c r="O204" i="1"/>
  <c r="O205" i="1"/>
  <c r="O207" i="1"/>
  <c r="O209" i="1"/>
  <c r="O210" i="1"/>
  <c r="O211" i="1"/>
  <c r="O214" i="1"/>
  <c r="O216" i="1"/>
  <c r="M188" i="1"/>
  <c r="M189" i="1"/>
  <c r="M192" i="1"/>
  <c r="M194" i="1"/>
  <c r="M196" i="1"/>
  <c r="M197" i="1"/>
  <c r="M202" i="1"/>
  <c r="M203" i="1"/>
  <c r="M204" i="1"/>
  <c r="M205" i="1"/>
  <c r="M209" i="1"/>
  <c r="M210" i="1"/>
  <c r="M211" i="1"/>
  <c r="M212" i="1"/>
  <c r="M214" i="1"/>
  <c r="M216" i="1"/>
  <c r="I193" i="1"/>
  <c r="K193" i="1"/>
  <c r="G193" i="1"/>
  <c r="I215" i="1"/>
  <c r="K215" i="1"/>
  <c r="I213" i="1"/>
  <c r="K213" i="1"/>
  <c r="I208" i="1"/>
  <c r="K208" i="1"/>
  <c r="I206" i="1"/>
  <c r="K206" i="1"/>
  <c r="I201" i="1"/>
  <c r="K201" i="1"/>
  <c r="I199" i="1"/>
  <c r="K199" i="1"/>
  <c r="I195" i="1"/>
  <c r="K195" i="1"/>
  <c r="I191" i="1"/>
  <c r="K191" i="1"/>
  <c r="I187" i="1"/>
  <c r="K187" i="1"/>
  <c r="G187" i="1"/>
  <c r="G191" i="1"/>
  <c r="G195" i="1"/>
  <c r="G199" i="1"/>
  <c r="G201" i="1"/>
  <c r="G206" i="1"/>
  <c r="G208" i="1"/>
  <c r="G213" i="1"/>
  <c r="G215" i="1"/>
  <c r="U148" i="1"/>
  <c r="U150" i="1"/>
  <c r="U151" i="1"/>
  <c r="U152" i="1"/>
  <c r="U153" i="1"/>
  <c r="U155" i="1"/>
  <c r="U158" i="1"/>
  <c r="U159" i="1"/>
  <c r="U160" i="1"/>
  <c r="U161" i="1"/>
  <c r="U162" i="1"/>
  <c r="U166" i="1"/>
  <c r="U168" i="1"/>
  <c r="U169" i="1"/>
  <c r="U170" i="1"/>
  <c r="U171" i="1"/>
  <c r="U173" i="1"/>
  <c r="U175" i="1"/>
  <c r="U176" i="1"/>
  <c r="U178" i="1"/>
  <c r="U179" i="1"/>
  <c r="U180" i="1"/>
  <c r="S148" i="1"/>
  <c r="S150" i="1"/>
  <c r="S151" i="1"/>
  <c r="S152" i="1"/>
  <c r="S153" i="1"/>
  <c r="S156" i="1"/>
  <c r="S157" i="1"/>
  <c r="S166" i="1"/>
  <c r="S169" i="1"/>
  <c r="S174" i="1"/>
  <c r="S175" i="1"/>
  <c r="S177" i="1"/>
  <c r="U53" i="1"/>
  <c r="U54" i="1"/>
  <c r="U123" i="1"/>
  <c r="U124" i="1"/>
  <c r="U139" i="1"/>
  <c r="S44" i="1"/>
  <c r="S46" i="1"/>
  <c r="S48" i="1"/>
  <c r="S51" i="1"/>
  <c r="S52" i="1"/>
  <c r="S57" i="1"/>
  <c r="S59" i="1"/>
  <c r="S60" i="1"/>
  <c r="S61" i="1"/>
  <c r="S64" i="1"/>
  <c r="S66" i="1"/>
  <c r="S67" i="1"/>
  <c r="S68" i="1"/>
  <c r="S70" i="1"/>
  <c r="S74" i="1"/>
  <c r="S78" i="1"/>
  <c r="S79" i="1"/>
  <c r="S82" i="1"/>
  <c r="S83" i="1"/>
  <c r="S84" i="1"/>
  <c r="S86" i="1"/>
  <c r="S87" i="1"/>
  <c r="S88" i="1"/>
  <c r="S89" i="1"/>
  <c r="S91" i="1"/>
  <c r="S92" i="1"/>
  <c r="S93" i="1"/>
  <c r="S94" i="1"/>
  <c r="S97" i="1"/>
  <c r="S99" i="1"/>
  <c r="S100" i="1"/>
  <c r="S101" i="1"/>
  <c r="S102" i="1"/>
  <c r="S103" i="1"/>
  <c r="S104" i="1"/>
  <c r="S107" i="1"/>
  <c r="S108" i="1"/>
  <c r="S111" i="1"/>
  <c r="S114" i="1"/>
  <c r="S118" i="1"/>
  <c r="S119" i="1"/>
  <c r="S122" i="1"/>
  <c r="S126" i="1"/>
  <c r="S130" i="1"/>
  <c r="S133" i="1"/>
  <c r="S134" i="1"/>
  <c r="U21" i="1"/>
  <c r="U22" i="1"/>
  <c r="U23" i="1"/>
  <c r="U18" i="1"/>
  <c r="S18" i="1"/>
  <c r="Q20" i="1"/>
  <c r="S20" i="1" s="1"/>
  <c r="S21" i="1"/>
  <c r="S22" i="1"/>
  <c r="S23" i="1"/>
  <c r="S24" i="1"/>
  <c r="Q31" i="1"/>
  <c r="S31" i="1" s="1"/>
  <c r="Q167" i="1"/>
  <c r="Q172" i="1"/>
  <c r="Q154" i="1"/>
  <c r="Q129" i="1"/>
  <c r="Q128" i="1" s="1"/>
  <c r="O120" i="1"/>
  <c r="O49" i="1"/>
  <c r="O172" i="1"/>
  <c r="O167" i="1"/>
  <c r="O165" i="1"/>
  <c r="Q165" i="1"/>
  <c r="O154" i="1"/>
  <c r="U154" i="1" s="1"/>
  <c r="O149" i="1"/>
  <c r="Q149" i="1"/>
  <c r="O147" i="1"/>
  <c r="Q147" i="1"/>
  <c r="O140" i="1"/>
  <c r="U140" i="1" s="1"/>
  <c r="Q136" i="1"/>
  <c r="U136" i="1" s="1"/>
  <c r="O131" i="1"/>
  <c r="Q132" i="1"/>
  <c r="O128" i="1"/>
  <c r="Q125" i="1"/>
  <c r="Q121" i="1"/>
  <c r="U121" i="1" s="1"/>
  <c r="Q117" i="1"/>
  <c r="Q116" i="1" s="1"/>
  <c r="O116" i="1"/>
  <c r="Q113" i="1"/>
  <c r="Q112" i="1" s="1"/>
  <c r="O112" i="1"/>
  <c r="O109" i="1"/>
  <c r="Q110" i="1"/>
  <c r="Q109" i="1" s="1"/>
  <c r="O105" i="1"/>
  <c r="Q106" i="1"/>
  <c r="Q105" i="1" s="1"/>
  <c r="Q98" i="1"/>
  <c r="U98" i="1" s="1"/>
  <c r="Q90" i="1"/>
  <c r="U90" i="1" s="1"/>
  <c r="Q85" i="1"/>
  <c r="Q81" i="1"/>
  <c r="U81" i="1" s="1"/>
  <c r="Q77" i="1"/>
  <c r="Q75" i="1"/>
  <c r="U75" i="1" s="1"/>
  <c r="Q73" i="1"/>
  <c r="U73" i="1" s="1"/>
  <c r="O72" i="1"/>
  <c r="Q69" i="1"/>
  <c r="U69" i="1" s="1"/>
  <c r="O62" i="1"/>
  <c r="Q65" i="1"/>
  <c r="U65" i="1" s="1"/>
  <c r="Q63" i="1"/>
  <c r="U63" i="1" s="1"/>
  <c r="O55" i="1"/>
  <c r="Q58" i="1"/>
  <c r="U58" i="1" s="1"/>
  <c r="Q56" i="1"/>
  <c r="U56" i="1" s="1"/>
  <c r="Q50" i="1"/>
  <c r="Q49" i="1" s="1"/>
  <c r="U49" i="1" s="1"/>
  <c r="Q47" i="1"/>
  <c r="Q45" i="1"/>
  <c r="U45" i="1" s="1"/>
  <c r="O42" i="1"/>
  <c r="Q43" i="1"/>
  <c r="M172" i="1"/>
  <c r="M167" i="1"/>
  <c r="M165" i="1"/>
  <c r="M154" i="1"/>
  <c r="M149" i="1"/>
  <c r="M147" i="1"/>
  <c r="M136" i="1"/>
  <c r="M140" i="1"/>
  <c r="M132" i="1"/>
  <c r="M129" i="1"/>
  <c r="M128" i="1" s="1"/>
  <c r="M125" i="1"/>
  <c r="M121" i="1"/>
  <c r="M117" i="1"/>
  <c r="M116" i="1" s="1"/>
  <c r="M113" i="1"/>
  <c r="M112" i="1" s="1"/>
  <c r="M110" i="1"/>
  <c r="M109" i="1" s="1"/>
  <c r="M106" i="1"/>
  <c r="M105" i="1" s="1"/>
  <c r="M98" i="1"/>
  <c r="M90" i="1"/>
  <c r="M85" i="1"/>
  <c r="M81" i="1"/>
  <c r="M77" i="1"/>
  <c r="M75" i="1"/>
  <c r="M73" i="1"/>
  <c r="M63" i="1"/>
  <c r="M65" i="1"/>
  <c r="M69" i="1"/>
  <c r="M58" i="1"/>
  <c r="M56" i="1"/>
  <c r="M50" i="1"/>
  <c r="M49" i="1" s="1"/>
  <c r="M43" i="1"/>
  <c r="M45" i="1"/>
  <c r="M47" i="1"/>
  <c r="S233" i="1" l="1"/>
  <c r="O201" i="1"/>
  <c r="M215" i="1"/>
  <c r="O206" i="1"/>
  <c r="O213" i="1"/>
  <c r="U149" i="1"/>
  <c r="O191" i="1"/>
  <c r="P228" i="1"/>
  <c r="S231" i="1"/>
  <c r="O193" i="1"/>
  <c r="M201" i="1"/>
  <c r="G186" i="1"/>
  <c r="S65" i="1"/>
  <c r="S149" i="1"/>
  <c r="U109" i="1"/>
  <c r="Q131" i="1"/>
  <c r="U131" i="1" s="1"/>
  <c r="M213" i="1"/>
  <c r="K186" i="1"/>
  <c r="Q228" i="1"/>
  <c r="S43" i="1"/>
  <c r="U105" i="1"/>
  <c r="S165" i="1"/>
  <c r="S172" i="1"/>
  <c r="O187" i="1"/>
  <c r="O195" i="1"/>
  <c r="O208" i="1"/>
  <c r="O215" i="1"/>
  <c r="S229" i="1"/>
  <c r="S125" i="1"/>
  <c r="U110" i="1"/>
  <c r="M193" i="1"/>
  <c r="S109" i="1"/>
  <c r="S113" i="1"/>
  <c r="M187" i="1"/>
  <c r="S73" i="1"/>
  <c r="M208" i="1"/>
  <c r="M195" i="1"/>
  <c r="M191" i="1"/>
  <c r="I186" i="1"/>
  <c r="S85" i="1"/>
  <c r="U112" i="1"/>
  <c r="U167" i="1"/>
  <c r="S58" i="1"/>
  <c r="S45" i="1"/>
  <c r="S90" i="1"/>
  <c r="S128" i="1"/>
  <c r="U20" i="1"/>
  <c r="S110" i="1"/>
  <c r="S106" i="1"/>
  <c r="S47" i="1"/>
  <c r="S77" i="1"/>
  <c r="S116" i="1"/>
  <c r="U147" i="1"/>
  <c r="U172" i="1"/>
  <c r="S154" i="1"/>
  <c r="S167" i="1"/>
  <c r="U165" i="1"/>
  <c r="S98" i="1"/>
  <c r="S132" i="1"/>
  <c r="S105" i="1"/>
  <c r="S69" i="1"/>
  <c r="U116" i="1"/>
  <c r="S121" i="1"/>
  <c r="S117" i="1"/>
  <c r="S112" i="1"/>
  <c r="S56" i="1"/>
  <c r="S50" i="1"/>
  <c r="U132" i="1"/>
  <c r="U113" i="1"/>
  <c r="U106" i="1"/>
  <c r="U85" i="1"/>
  <c r="U50" i="1"/>
  <c r="U43" i="1"/>
  <c r="S147" i="1"/>
  <c r="S129" i="1"/>
  <c r="U117" i="1"/>
  <c r="U47" i="1"/>
  <c r="U77" i="1"/>
  <c r="S81" i="1"/>
  <c r="S63" i="1"/>
  <c r="S49" i="1"/>
  <c r="Q120" i="1"/>
  <c r="M131" i="1"/>
  <c r="Q146" i="1"/>
  <c r="O164" i="1"/>
  <c r="Q164" i="1"/>
  <c r="O146" i="1"/>
  <c r="O127" i="1"/>
  <c r="O80" i="1"/>
  <c r="O71" i="1" s="1"/>
  <c r="Q80" i="1"/>
  <c r="Q72" i="1"/>
  <c r="Q55" i="1"/>
  <c r="Q62" i="1"/>
  <c r="Q42" i="1"/>
  <c r="O41" i="1"/>
  <c r="M164" i="1"/>
  <c r="M120" i="1"/>
  <c r="M146" i="1"/>
  <c r="M42" i="1"/>
  <c r="M80" i="1"/>
  <c r="M72" i="1"/>
  <c r="M62" i="1"/>
  <c r="M55" i="1"/>
  <c r="Q127" i="1" l="1"/>
  <c r="U127" i="1" s="1"/>
  <c r="S131" i="1"/>
  <c r="M186" i="1"/>
  <c r="S228" i="1"/>
  <c r="O186" i="1"/>
  <c r="U72" i="1"/>
  <c r="S72" i="1"/>
  <c r="M127" i="1"/>
  <c r="S127" i="1" s="1"/>
  <c r="U42" i="1"/>
  <c r="S42" i="1"/>
  <c r="U80" i="1"/>
  <c r="S80" i="1"/>
  <c r="S164" i="1"/>
  <c r="U164" i="1"/>
  <c r="U55" i="1"/>
  <c r="S55" i="1"/>
  <c r="U146" i="1"/>
  <c r="S146" i="1"/>
  <c r="U62" i="1"/>
  <c r="S62" i="1"/>
  <c r="U120" i="1"/>
  <c r="S120" i="1"/>
  <c r="Q41" i="1"/>
  <c r="Q71" i="1"/>
  <c r="M41" i="1"/>
  <c r="M71" i="1"/>
  <c r="U41" i="1" l="1"/>
  <c r="S41" i="1"/>
  <c r="S71" i="1"/>
  <c r="U71" i="1"/>
</calcChain>
</file>

<file path=xl/sharedStrings.xml><?xml version="1.0" encoding="utf-8"?>
<sst xmlns="http://schemas.openxmlformats.org/spreadsheetml/2006/main" count="1163" uniqueCount="480">
  <si>
    <t/>
  </si>
  <si>
    <t>Račun / opis</t>
  </si>
  <si>
    <t>A. RAČUN PRIHODA I RASHODA</t>
  </si>
  <si>
    <t>1</t>
  </si>
  <si>
    <t>2</t>
  </si>
  <si>
    <t>6 Prihodi poslovanja</t>
  </si>
  <si>
    <t>7 Prihodi od prodaje nefinancijske imovine</t>
  </si>
  <si>
    <t>0,00</t>
  </si>
  <si>
    <t xml:space="preserve"> UKUPNI PRIHODI</t>
  </si>
  <si>
    <t xml:space="preserve">3 Rashodi poslovanja                                                                                  </t>
  </si>
  <si>
    <t xml:space="preserve">4 Rashodi za nabavu nefinancijske imovine                                                             </t>
  </si>
  <si>
    <t xml:space="preserve"> UKUPNI RASHODI</t>
  </si>
  <si>
    <t xml:space="preserve"> VIŠAK / MANJAK</t>
  </si>
  <si>
    <t xml:space="preserve">61 Prihodi od poreza                                                                                   </t>
  </si>
  <si>
    <t xml:space="preserve">611 Porez i prirez na dohodak                                                                           </t>
  </si>
  <si>
    <t xml:space="preserve">6111 Porez i prirez na dohodak od nesamostalnog rada                                                     </t>
  </si>
  <si>
    <t xml:space="preserve">613 Porezi na imovinu                                                                                   </t>
  </si>
  <si>
    <t xml:space="preserve">6134 Povremeni porezi na imovinu                                                                         </t>
  </si>
  <si>
    <t xml:space="preserve">614 Porezi na robu i usluge                                                                             </t>
  </si>
  <si>
    <t>40.000,00</t>
  </si>
  <si>
    <t>50.000,00</t>
  </si>
  <si>
    <t xml:space="preserve">6142 Porez na promet                                                                                     </t>
  </si>
  <si>
    <t>63 Pomoći iz inozemstva i od subjekata unutar općeg proračuna</t>
  </si>
  <si>
    <t>633 Pomoći proračunu iz drugih proračuna</t>
  </si>
  <si>
    <t>6331 Tekuće pomoći proračunu iz drugih proračuna</t>
  </si>
  <si>
    <t>6332 Kapitalne pomoći proračunu iz drugih proračuna</t>
  </si>
  <si>
    <t>634 Pomoći od izvanproračunskih korisnika</t>
  </si>
  <si>
    <t xml:space="preserve">64 Prihodi od imovine                                                                                  </t>
  </si>
  <si>
    <t xml:space="preserve">641 Prihodi od financijske imovine                                                                      </t>
  </si>
  <si>
    <t xml:space="preserve">6413 Kamate na oročena sredstva i depozite po viđenju                                                    </t>
  </si>
  <si>
    <t xml:space="preserve">642 Prihodi od nefinancijske imovine                                                                    </t>
  </si>
  <si>
    <t xml:space="preserve">6421 Naknade za koncesije                                                                                </t>
  </si>
  <si>
    <t xml:space="preserve">6422 Prihodi od zakupa i iznajmljivanja imovine                                                          </t>
  </si>
  <si>
    <t xml:space="preserve">6423 Naknada za korištenje nefinancijske imovine                                                         </t>
  </si>
  <si>
    <t xml:space="preserve">65 Prihodi od upravnih i administrativnih pristojbi, pristojbi po posebnim propisima i naknada         </t>
  </si>
  <si>
    <t xml:space="preserve">651 Upravne i administrativne pristojbe                                                                 </t>
  </si>
  <si>
    <t xml:space="preserve">6514 Ostale pristojbe i naknade                                                                          </t>
  </si>
  <si>
    <t xml:space="preserve">652 Prihodi po posebnim propisima                                                                       </t>
  </si>
  <si>
    <t xml:space="preserve">6522 Prihodi vodnog gospodarstva                                                                         </t>
  </si>
  <si>
    <t xml:space="preserve">6524 Doprinosi za šume                                                                                   </t>
  </si>
  <si>
    <t xml:space="preserve">6526 Ostali nespomenuti prihodi                                                                          </t>
  </si>
  <si>
    <t xml:space="preserve">653 Komunalni doprinosi i naknade                                                                       </t>
  </si>
  <si>
    <t xml:space="preserve">6531 Komunalni doprinosi                                                                                 </t>
  </si>
  <si>
    <t xml:space="preserve">31 Rashodi za zaposlene                                                                                </t>
  </si>
  <si>
    <t xml:space="preserve">311 Plaće (Bruto)                                                                                       </t>
  </si>
  <si>
    <t xml:space="preserve">3111 Plaće za redovan rad                                                                                </t>
  </si>
  <si>
    <t xml:space="preserve">312 Ostali rashodi za zaposlene                                                                         </t>
  </si>
  <si>
    <t>15.000,00</t>
  </si>
  <si>
    <t>20.000,00</t>
  </si>
  <si>
    <t xml:space="preserve">3121 Ostali rashodi za zaposlene                                                                         </t>
  </si>
  <si>
    <t xml:space="preserve">313 Doprinosi na plaće                                                                                  </t>
  </si>
  <si>
    <t xml:space="preserve">3132 Doprinosi za obvezno zdravstveno osiguranje                                                         </t>
  </si>
  <si>
    <t xml:space="preserve">3133 Doprinosi za obvezno osiguranje u slučaju nezaposlenosti                                            </t>
  </si>
  <si>
    <t xml:space="preserve">32 Materijalni rashodi                                                                                 </t>
  </si>
  <si>
    <t xml:space="preserve">321 Naknade troškova zaposlenima                                                                        </t>
  </si>
  <si>
    <t xml:space="preserve">3211 Službena putovanja                                                                                  </t>
  </si>
  <si>
    <t xml:space="preserve">3212 Naknade za prijevoz, za rad na terenu i odvojeni život                                              </t>
  </si>
  <si>
    <t xml:space="preserve">3213 Stručno usavršavanje zaposlenika                                                                    </t>
  </si>
  <si>
    <t xml:space="preserve">322 Rashodi za materijal i energiju                                                                     </t>
  </si>
  <si>
    <t xml:space="preserve">3221 Uredski materijal i ostali materijalni rashodi                                                      </t>
  </si>
  <si>
    <t xml:space="preserve">3223 Energija                                                                                            </t>
  </si>
  <si>
    <t xml:space="preserve">3224 Materijal i dijelovi za tekuće i investicijsko održavanje                                           </t>
  </si>
  <si>
    <t xml:space="preserve">3225 Sitni inventar i auto gume                                                                          </t>
  </si>
  <si>
    <t xml:space="preserve">323 Rashodi za usluge                                                                                   </t>
  </si>
  <si>
    <t xml:space="preserve">3231 Usluge telefona, pošte i prijevoza                                                                  </t>
  </si>
  <si>
    <t xml:space="preserve">3232 Usluge tekućeg i investicijskog održavanja                                                          </t>
  </si>
  <si>
    <t xml:space="preserve">3233 Usluge promidžbe i informiranja                                                                     </t>
  </si>
  <si>
    <t xml:space="preserve">3234 Komunalne usluge                                                                                    </t>
  </si>
  <si>
    <t xml:space="preserve">3236 Zdravstvene i veterinarske usluge                                                                   </t>
  </si>
  <si>
    <t xml:space="preserve">3237 Intelektualne i osobne usluge                                                                       </t>
  </si>
  <si>
    <t xml:space="preserve">3239 Ostale usluge                                                                                       </t>
  </si>
  <si>
    <t xml:space="preserve">329 Ostali nespomenuti rashodi poslovanja                                                               </t>
  </si>
  <si>
    <t xml:space="preserve">3291 Naknade za rad predstavničkih i izvršnih tijela, povjerenstava i slično                             </t>
  </si>
  <si>
    <t xml:space="preserve">3293 Reprezentacija                                                                                      </t>
  </si>
  <si>
    <t>3294 Članarine i norme</t>
  </si>
  <si>
    <t xml:space="preserve">3295 Pristojbe i naknade                                                                                 </t>
  </si>
  <si>
    <t>3296 Troškovi sudskih postupaka</t>
  </si>
  <si>
    <t xml:space="preserve">3299 Ostali nespomenuti rashodi poslovanja                                                               </t>
  </si>
  <si>
    <t xml:space="preserve">34 Financijski rashodi                                                                                 </t>
  </si>
  <si>
    <t xml:space="preserve">343 Ostali financijski rashodi                                                                          </t>
  </si>
  <si>
    <t xml:space="preserve">3431 Bankarske usluge i usluge platnog prometa                                                           </t>
  </si>
  <si>
    <t xml:space="preserve">3434 Ostali nespomenuti financijski rashodi                                                              </t>
  </si>
  <si>
    <t xml:space="preserve">35 Subvencije                                                                                          </t>
  </si>
  <si>
    <t>150.000,00</t>
  </si>
  <si>
    <t>352 Subvencije trgovačkim društvima, zadrugama, poljoprivrednicima i obrtnicima izvan javnog sektora</t>
  </si>
  <si>
    <t xml:space="preserve">3523 Subvencije poljoprivrednicima i obrtnicima                                                          </t>
  </si>
  <si>
    <t>36 Pomoći dane u inozemstvo i unutar općeg proračuna</t>
  </si>
  <si>
    <t xml:space="preserve">363 Pomoći unutar općeg proračuna                                                                       </t>
  </si>
  <si>
    <t xml:space="preserve">3631 Tekuće pomoći unutar općeg proračuna                                                                </t>
  </si>
  <si>
    <t>366 Pomoći proračunskim korisnicima drugih proračuna</t>
  </si>
  <si>
    <t xml:space="preserve">37 Naknade građanima i kućanstvima na temelju osiguranja i druge naknade                               </t>
  </si>
  <si>
    <t xml:space="preserve">372 Ostale naknade građanima i kućanstvima iz proračuna                                                 </t>
  </si>
  <si>
    <t xml:space="preserve">3721 Naknade građanima i kućanstvima u novcu                                                             </t>
  </si>
  <si>
    <t>25.000,00</t>
  </si>
  <si>
    <t xml:space="preserve">3722 Naknade građanima i kućanstvima u naravi                                                            </t>
  </si>
  <si>
    <t xml:space="preserve">38 Ostali rashodi                                                                                      </t>
  </si>
  <si>
    <t xml:space="preserve">381 Tekuće donacije                                                                                     </t>
  </si>
  <si>
    <t xml:space="preserve">3811 Tekuće donacije u novcu                                                                             </t>
  </si>
  <si>
    <t xml:space="preserve">385 Izvanredni rashodi                                                                                  </t>
  </si>
  <si>
    <t xml:space="preserve">386 Kapitalne pomoći                                                                                    </t>
  </si>
  <si>
    <t>3861 Kapitalne pomoći kreditnim i ostalim financijskim institucijama te trgovačkim društvima u javnom sek</t>
  </si>
  <si>
    <t xml:space="preserve">41 Rashodi za nabavu neproizvedene dugotrajne imovine                                                  </t>
  </si>
  <si>
    <t xml:space="preserve">412 Nematerijalna imovina                                                                               </t>
  </si>
  <si>
    <t xml:space="preserve">4126 Ostala nematerijalna imovina                                                                        </t>
  </si>
  <si>
    <t xml:space="preserve">42 Rashodi za nabavu proizvedene dugotrajne imovine                                                    </t>
  </si>
  <si>
    <t xml:space="preserve">421 Građevinski objekti                                                                                 </t>
  </si>
  <si>
    <t xml:space="preserve">4212 Poslovni objekti                                                                                    </t>
  </si>
  <si>
    <t xml:space="preserve">4213 Ceste, željeznice i ostali prometni objekti                                                         </t>
  </si>
  <si>
    <t xml:space="preserve">4214 Ostali građevinski objekti                                                                          </t>
  </si>
  <si>
    <t xml:space="preserve">422 Postrojenja i oprema                                                                                </t>
  </si>
  <si>
    <t xml:space="preserve">4223 Oprema za održavanje i zaštitu                                                                      </t>
  </si>
  <si>
    <t xml:space="preserve">45 Rashodi za dodatna ulaganja na nefinancijskoj imovini                                               </t>
  </si>
  <si>
    <t xml:space="preserve">451 Dodatna ulaganja na građevinskim objektima                                                          </t>
  </si>
  <si>
    <t>PRIHODI I RASHODI PREMA IZVORIMA FINANCIRANJA</t>
  </si>
  <si>
    <t xml:space="preserve"> SVEUKUPNI PRIHODI</t>
  </si>
  <si>
    <t>Izvor 1. Opći prihodi i primici</t>
  </si>
  <si>
    <t>Izvor 1.1. Opći prihodi i primici</t>
  </si>
  <si>
    <t>Izvor 4. Prihodi za posebne namjene</t>
  </si>
  <si>
    <t>Izvor 4.2. Prihodi od komunalnog doprinosa</t>
  </si>
  <si>
    <t>Izvor 4.3. Prihodi od doprinosa za šume</t>
  </si>
  <si>
    <t>Izvor 4.4. Prihodi od vodnog doprinosa</t>
  </si>
  <si>
    <t>Izvor 4.6. Prihodi od naknada za zadržavanje nezakonito izgrađenih zgra</t>
  </si>
  <si>
    <t>Izvor 5. Pomoći</t>
  </si>
  <si>
    <t>Izvor 5.1. Tekuće pomoći iz županijskog proračuna</t>
  </si>
  <si>
    <t>Izvor 5.2. Tekuće pomoći iz državnog proračuna</t>
  </si>
  <si>
    <t>Izvor 5.3. Kapitalne pomoći iz županijskog proračuna</t>
  </si>
  <si>
    <t>200.000,00</t>
  </si>
  <si>
    <t>Izvor 5.4. Kapitalne pomoći iz državnog proračuna</t>
  </si>
  <si>
    <t>Izvor 5.6. Tekuće pomoći od izvanproračunskih korisnika</t>
  </si>
  <si>
    <t xml:space="preserve"> SVEUKUPNI RASHODI</t>
  </si>
  <si>
    <t>6.800.000,00</t>
  </si>
  <si>
    <t>Račun/Opis</t>
  </si>
  <si>
    <t>30.000,00</t>
  </si>
  <si>
    <t>Opis</t>
  </si>
  <si>
    <t>Indeks 3/2</t>
  </si>
  <si>
    <t>UKUPNO RASHODI I IZDATCI</t>
  </si>
  <si>
    <t>Razdjel</t>
  </si>
  <si>
    <t>001</t>
  </si>
  <si>
    <t>OPĆINSKO VIJEĆE</t>
  </si>
  <si>
    <t>Glava</t>
  </si>
  <si>
    <t>00101</t>
  </si>
  <si>
    <t>Općinsko vijeće</t>
  </si>
  <si>
    <t>002</t>
  </si>
  <si>
    <t>OPĆINSKI NAČELNIK</t>
  </si>
  <si>
    <t>00201</t>
  </si>
  <si>
    <t>Općinski načelnik</t>
  </si>
  <si>
    <t>003</t>
  </si>
  <si>
    <t>JEDINSTVENI UPRAVNI ODJEL</t>
  </si>
  <si>
    <t>00301</t>
  </si>
  <si>
    <t>Jedinstveni upravni odjel</t>
  </si>
  <si>
    <t>RAZDJEL 001 OPĆINSKO VIJEĆE</t>
  </si>
  <si>
    <t>GLAVA 00101 Općinsko vijeće</t>
  </si>
  <si>
    <t>A01</t>
  </si>
  <si>
    <t>Glavni program: REDOVNA DJELATNOST OPĆINE SOKOLOVAC</t>
  </si>
  <si>
    <t>Program: Djelatnost predstavničkih i izvršnih tijela</t>
  </si>
  <si>
    <t>A100001</t>
  </si>
  <si>
    <t>329</t>
  </si>
  <si>
    <t xml:space="preserve">Ostali nespomenuti rashodi poslovanja                                                               </t>
  </si>
  <si>
    <t>3299</t>
  </si>
  <si>
    <t>1000</t>
  </si>
  <si>
    <t>Aktivnost: Redovna djelatnost Općinskog vijeća, općinskog načelnika i radnih tijela</t>
  </si>
  <si>
    <t>3291</t>
  </si>
  <si>
    <t xml:space="preserve">Naknade za rad predstavničkih i izvršnih tijela, povjerenstava i slično                             </t>
  </si>
  <si>
    <t>3294</t>
  </si>
  <si>
    <t>Članarine i norme</t>
  </si>
  <si>
    <t>343</t>
  </si>
  <si>
    <t xml:space="preserve">Ostali financijski rashodi                                                                          </t>
  </si>
  <si>
    <t>3434</t>
  </si>
  <si>
    <t xml:space="preserve">Ostali nespomenuti financijski rashodi                                                              </t>
  </si>
  <si>
    <t>381</t>
  </si>
  <si>
    <t xml:space="preserve">Tekuće donacije                                                                                     </t>
  </si>
  <si>
    <t>3811</t>
  </si>
  <si>
    <t xml:space="preserve">Tekuće donacije u novcu                                                                             </t>
  </si>
  <si>
    <t>385</t>
  </si>
  <si>
    <t xml:space="preserve">Izvanredni rashodi                                                                                  </t>
  </si>
  <si>
    <t>3851</t>
  </si>
  <si>
    <t xml:space="preserve">Nepredviđeni rashodi do visine proračunske pričuve                                                  </t>
  </si>
  <si>
    <t>A100002</t>
  </si>
  <si>
    <t xml:space="preserve">Aktivnost: Redovna djelatnost Vijeća srpske nacionalne manjine </t>
  </si>
  <si>
    <t>322</t>
  </si>
  <si>
    <t xml:space="preserve">Rashodi za materijal i energiju                                                                     </t>
  </si>
  <si>
    <t>3221</t>
  </si>
  <si>
    <t xml:space="preserve">Uredski materijal i ostali materijalni rashodi                                                      </t>
  </si>
  <si>
    <t>A100003</t>
  </si>
  <si>
    <t xml:space="preserve">Aktivnost: Redovna djelatnost Vatrogasne zajednice </t>
  </si>
  <si>
    <t>A100004</t>
  </si>
  <si>
    <t>Aktivnost: Redovna djelatnost postrojbi civilne zaštite</t>
  </si>
  <si>
    <t>RAZDJEL 002 OPĆINSKI NAČELNIK</t>
  </si>
  <si>
    <t>GLAVA 00201 Općinski načelnik</t>
  </si>
  <si>
    <t>323</t>
  </si>
  <si>
    <t xml:space="preserve">Rashodi za usluge                                                                                   </t>
  </si>
  <si>
    <t>3237</t>
  </si>
  <si>
    <t xml:space="preserve">Intelektualne i osobne usluge                                                                       </t>
  </si>
  <si>
    <t>311</t>
  </si>
  <si>
    <t xml:space="preserve">Plaće (Bruto)                                                                                       </t>
  </si>
  <si>
    <t>3111</t>
  </si>
  <si>
    <t xml:space="preserve">Plaće za redovan rad                                                                                </t>
  </si>
  <si>
    <t>312</t>
  </si>
  <si>
    <t xml:space="preserve">Ostali rashodi za zaposlene                                                                         </t>
  </si>
  <si>
    <t>3121</t>
  </si>
  <si>
    <t>313</t>
  </si>
  <si>
    <t xml:space="preserve">Doprinosi na plaće                                                                                  </t>
  </si>
  <si>
    <t>3132</t>
  </si>
  <si>
    <t xml:space="preserve">Doprinosi za obvezno zdravstveno osiguranje                                                         </t>
  </si>
  <si>
    <t>321</t>
  </si>
  <si>
    <t xml:space="preserve">Naknade troškova zaposlenima                                                                        </t>
  </si>
  <si>
    <t>3211</t>
  </si>
  <si>
    <t xml:space="preserve">Službena putovanja                                                                                  </t>
  </si>
  <si>
    <t>3212</t>
  </si>
  <si>
    <t xml:space="preserve">Naknade za prijevoz, za rad na terenu i odvojeni život                                              </t>
  </si>
  <si>
    <t>3233</t>
  </si>
  <si>
    <t xml:space="preserve">Usluge promidžbe i informiranja                                                                     </t>
  </si>
  <si>
    <t>3293</t>
  </si>
  <si>
    <t xml:space="preserve">Reprezentacija                                                                                      </t>
  </si>
  <si>
    <t>K100001</t>
  </si>
  <si>
    <t>RAZDJEL 003 JEDINSTVENI UPRAVNI ODJEL</t>
  </si>
  <si>
    <t>GLAVA 00301 Jedinstveni upravni odjel</t>
  </si>
  <si>
    <t>1001</t>
  </si>
  <si>
    <t>Program: Djelatnost Jedinstvenog upravnog odjela</t>
  </si>
  <si>
    <t>Aktivnost: Administrativni poslovi</t>
  </si>
  <si>
    <t>3113</t>
  </si>
  <si>
    <t xml:space="preserve">Plaće za prekovremeni rad                                                                           </t>
  </si>
  <si>
    <t>3213</t>
  </si>
  <si>
    <t xml:space="preserve">Stručno usavršavanje zaposlenika                                                                    </t>
  </si>
  <si>
    <t>3223</t>
  </si>
  <si>
    <t xml:space="preserve">Energija                                                                                            </t>
  </si>
  <si>
    <t>3225</t>
  </si>
  <si>
    <t xml:space="preserve">Sitni inventar i auto gume                                                                          </t>
  </si>
  <si>
    <t>3231</t>
  </si>
  <si>
    <t xml:space="preserve">Usluge telefona, pošte i prijevoza                                                                  </t>
  </si>
  <si>
    <t>3232</t>
  </si>
  <si>
    <t xml:space="preserve">Usluge tekućeg i investicijskog održavanja                                                          </t>
  </si>
  <si>
    <t>3295</t>
  </si>
  <si>
    <t xml:space="preserve">Pristojbe i naknade                                                                                 </t>
  </si>
  <si>
    <t>3296</t>
  </si>
  <si>
    <t>Troškovi sudskih postupaka</t>
  </si>
  <si>
    <t>3431</t>
  </si>
  <si>
    <t xml:space="preserve">Bankarske usluge i usluge platnog prometa                                                           </t>
  </si>
  <si>
    <t>Kapitalni projekt: Opremanje općinskih prostorija</t>
  </si>
  <si>
    <t>422</t>
  </si>
  <si>
    <t xml:space="preserve">Postrojenja i oprema                                                                                </t>
  </si>
  <si>
    <t>4221</t>
  </si>
  <si>
    <t xml:space="preserve">Uredska oprema i namještaj                                                                          </t>
  </si>
  <si>
    <t>4223</t>
  </si>
  <si>
    <t xml:space="preserve">Oprema za održavanje i zaštitu                                                                      </t>
  </si>
  <si>
    <t>A02</t>
  </si>
  <si>
    <t>Glavni program: GOSPODARSTVO, KOMUNALNE DJELATNOSTI I UREĐENJE PROSTORA</t>
  </si>
  <si>
    <t>Aktivnost: Održavanje javnih površina na kojima nije dopušten promet motornim vozilima</t>
  </si>
  <si>
    <t>3234</t>
  </si>
  <si>
    <t xml:space="preserve">Komunalne usluge                                                                                    </t>
  </si>
  <si>
    <t>4227</t>
  </si>
  <si>
    <t xml:space="preserve">Uređaji, strojevi i oprema za ostale namjene                                                        </t>
  </si>
  <si>
    <t>Aktivnost: Održavanje nerazvrstanih cesta</t>
  </si>
  <si>
    <t>3224</t>
  </si>
  <si>
    <t xml:space="preserve">Materijal i dijelovi za tekuće i investicijsko održavanje                                           </t>
  </si>
  <si>
    <t>Aktivnost: Održavanje javne rasvjete</t>
  </si>
  <si>
    <t>A100005</t>
  </si>
  <si>
    <t>Aktivnost: Održavanje općinskih zgrada</t>
  </si>
  <si>
    <t>451</t>
  </si>
  <si>
    <t xml:space="preserve">Dodatna ulaganja na građevinskim objektima                                                          </t>
  </si>
  <si>
    <t>4511</t>
  </si>
  <si>
    <t>T100001</t>
  </si>
  <si>
    <t>T100002</t>
  </si>
  <si>
    <t>372</t>
  </si>
  <si>
    <t xml:space="preserve">Ostale naknade građanima i kućanstvima iz proračuna                                                 </t>
  </si>
  <si>
    <t>3721</t>
  </si>
  <si>
    <t xml:space="preserve">Naknade građanima i kućanstvima u novcu                                                             </t>
  </si>
  <si>
    <t>Program: Gradnja komunalne infrastrukture</t>
  </si>
  <si>
    <t>K100003</t>
  </si>
  <si>
    <t>421</t>
  </si>
  <si>
    <t xml:space="preserve">Građevinski objekti                                                                                 </t>
  </si>
  <si>
    <t>4213</t>
  </si>
  <si>
    <t xml:space="preserve">Ceste, željeznice i ostali prometni objekti                                                         </t>
  </si>
  <si>
    <t>K100004</t>
  </si>
  <si>
    <t>4212</t>
  </si>
  <si>
    <t xml:space="preserve">Poslovni objekti                                                                                    </t>
  </si>
  <si>
    <t>K100006</t>
  </si>
  <si>
    <t>Kapitalni projekt: Projektiranje i izgradnja pješačke staze Velika Mučna - Sokolovac</t>
  </si>
  <si>
    <t>4214</t>
  </si>
  <si>
    <t xml:space="preserve">Ostali građevinski objekti                                                                          </t>
  </si>
  <si>
    <t>1002</t>
  </si>
  <si>
    <t>Program: Gospodarstvo</t>
  </si>
  <si>
    <t>Aktivnost: Potpore poljoprivrednicima</t>
  </si>
  <si>
    <t>352</t>
  </si>
  <si>
    <t>Subvencije trgovačkim društvima, zadrugama, poljoprivrednicima i obrtnicima izvan javnog sektora</t>
  </si>
  <si>
    <t>3523</t>
  </si>
  <si>
    <t xml:space="preserve">Subvencije poljoprivrednicima i obrtnicima                                                          </t>
  </si>
  <si>
    <t>Aktivnost: Potpore kućanstvima - sistemska deratizacija</t>
  </si>
  <si>
    <t>3236</t>
  </si>
  <si>
    <t xml:space="preserve">Zdravstvene i veterinarske usluge                                                                   </t>
  </si>
  <si>
    <t>1003</t>
  </si>
  <si>
    <t>K100002</t>
  </si>
  <si>
    <t>A03</t>
  </si>
  <si>
    <t>Glavni program: DRUŠTVENE DJELATNOSTI</t>
  </si>
  <si>
    <t>363</t>
  </si>
  <si>
    <t xml:space="preserve">Pomoći unutar općeg proračuna                                                                       </t>
  </si>
  <si>
    <t>3631</t>
  </si>
  <si>
    <t xml:space="preserve">Tekuće pomoći unutar općeg proračuna                                                                </t>
  </si>
  <si>
    <t>Program: Predškolski odgoj</t>
  </si>
  <si>
    <t>Aktivnost: Redovna djelatnost predškolskog odgoja u sklopu OŠ Sokolovac</t>
  </si>
  <si>
    <t>Aktivnost: Sufinanciranje predškolskog odgoja za polaznike vrtića</t>
  </si>
  <si>
    <t>3722</t>
  </si>
  <si>
    <t xml:space="preserve">Naknade građanima i kućanstvima u naravi                                                            </t>
  </si>
  <si>
    <t>Aktivnost: Redovna djelatnost športskih klubova</t>
  </si>
  <si>
    <t>Aktivnost: Sufinanciranje bibliobusa</t>
  </si>
  <si>
    <t>Aktivnost: Vjerske zajednice</t>
  </si>
  <si>
    <t>Aktivnost: Redovna djelatnost udruga</t>
  </si>
  <si>
    <t>1004</t>
  </si>
  <si>
    <t>Program: Socijalni program</t>
  </si>
  <si>
    <t>Aktivnost: Troškovi ogrjeva socijalno ugroženim obiteljima</t>
  </si>
  <si>
    <t>Aktivnost: Pomoći obiteljima u novcu i naravi</t>
  </si>
  <si>
    <t>Članak 1.</t>
  </si>
  <si>
    <t>Članak 2.</t>
  </si>
  <si>
    <t>Tablica 2.: PRIHODI I RASHODI PREMA IZVORIMA FINANCIRANJA</t>
  </si>
  <si>
    <t>Tablica 3.: RASHODI PREMA FUNKCIJSKOJ KLASIFIKACIJI</t>
  </si>
  <si>
    <t>Članak 3.</t>
  </si>
  <si>
    <t>IZVRŠENJE PO PROGRAMSKOJ KLASIFIKACIJI</t>
  </si>
  <si>
    <t>Članak 4.</t>
  </si>
  <si>
    <t>Članak 5.</t>
  </si>
  <si>
    <t>Članak 6.</t>
  </si>
  <si>
    <t xml:space="preserve">Polugodišnji Izvještaj </t>
  </si>
  <si>
    <t xml:space="preserve">     I. OPĆI DIO</t>
  </si>
  <si>
    <t>Prihodi i rashodi Proračuna prema ekonomskoj klasifikaciji (Tablica 1.), izvorima financiranja (Tablica 2.) te rashodi prema funkcijskoj klasifikaciji (Tablica 3.) utvrđeni u Računu prihoda i rashoda izvršeni su kako slijedi:</t>
  </si>
  <si>
    <t>Tablica 1.: PRIHODI I RASHODI PREMA EKONOMSKOJ KLASIFIKACIJI</t>
  </si>
  <si>
    <t>Izvršenje I. - VI. 2019.</t>
  </si>
  <si>
    <t>Prihodi poslovanja</t>
  </si>
  <si>
    <t xml:space="preserve">Rashodi poslovanja                                                                                  </t>
  </si>
  <si>
    <t xml:space="preserve">Rashodi za nabavu nefinancijske imovine                                                             </t>
  </si>
  <si>
    <t xml:space="preserve"> SVEUKUPNO RASHODI</t>
  </si>
  <si>
    <t>022 Civilna obrana</t>
  </si>
  <si>
    <t>02 Obrana</t>
  </si>
  <si>
    <t>016 Opće javne usluge koje nisu drugdje svrstane</t>
  </si>
  <si>
    <t>013 Opće usluge</t>
  </si>
  <si>
    <t>011 Izvršna i zakonodavni tijela, financijski i fiskalni poslovi, vanjski poslovi</t>
  </si>
  <si>
    <t>01 Opće javne usluge</t>
  </si>
  <si>
    <t>03 Javni red i sigurnost</t>
  </si>
  <si>
    <t>032 Usluge protupožarne zaštite</t>
  </si>
  <si>
    <t>04 Ekonomski poslovi</t>
  </si>
  <si>
    <t>042 Poljoprivreda, šumarstvo, ribolov i lov</t>
  </si>
  <si>
    <t>045 Promet</t>
  </si>
  <si>
    <t>06 Usluge unapređenja stanovanja i zajednice</t>
  </si>
  <si>
    <t>062 Razvoj zajednice</t>
  </si>
  <si>
    <t>063 Opskrba vodom</t>
  </si>
  <si>
    <t>064 Ulična rasvjeta</t>
  </si>
  <si>
    <t>066 Rashodi vezani za stanovanje i komunalne pogodnosti koji nisu drugdje svrstani</t>
  </si>
  <si>
    <t>07 Zdravstvo</t>
  </si>
  <si>
    <t>076 Poslovi i usluge zdravstva koji nisu drugdje svrstani</t>
  </si>
  <si>
    <t>08 Rekreacija, kultura i religija</t>
  </si>
  <si>
    <t>081 Službe rekreacije i športa</t>
  </si>
  <si>
    <t>082 Službe kulture</t>
  </si>
  <si>
    <t>084 Religijske i druge službe zajednice</t>
  </si>
  <si>
    <t>086 Rashodi za rekreaciju, kulturu i religiju koji nisu drugdje svrstani</t>
  </si>
  <si>
    <t>09 Obrazovanje</t>
  </si>
  <si>
    <t>091 Predškolsko i osnovno obrazovanje</t>
  </si>
  <si>
    <t>10 Socijalna zaštita</t>
  </si>
  <si>
    <t>107 Socijalna pomoć stanovništvu koje nije obuhvaćeno redovnim socijalnim programima</t>
  </si>
  <si>
    <t xml:space="preserve">      II. POSEBNI DIO</t>
  </si>
  <si>
    <t xml:space="preserve">      Izvršenje rashoda i izdataka Proračuna po organizacijskoj klasifikaciji (Tablica 1.) i po programskoj klasifikaciji (Tablica 2.) je sljedeće:</t>
  </si>
  <si>
    <t xml:space="preserve">     Tablica 1.</t>
  </si>
  <si>
    <t>Naziv razdjela i glave</t>
  </si>
  <si>
    <t xml:space="preserve">      Brojčana oznaka</t>
  </si>
  <si>
    <t xml:space="preserve">                                                                                                                                   IZVRŠENJE PO ORGANIZACIJSKOJ KLASIFIKACIJI</t>
  </si>
  <si>
    <t xml:space="preserve">     Tablica 2.</t>
  </si>
  <si>
    <t xml:space="preserve">Brojčana </t>
  </si>
  <si>
    <t>oznaka</t>
  </si>
  <si>
    <t>NAZIV RAZDJELA I GLAVE, IZVORA FINANCIRANJA, PROGRAMA, AKTIVNOSTI I PROJEKTA</t>
  </si>
  <si>
    <t>Izvorni plan 2019. (1)</t>
  </si>
  <si>
    <t>Indeks 2/1</t>
  </si>
  <si>
    <t xml:space="preserve">     Općina nije koristila sredstva proračunske zalihe te zbog toga nije sastavljen izvještaj o korištenju sredstava proračunske zalihe.</t>
  </si>
  <si>
    <t xml:space="preserve">     Općina se u izvještajnom razdoblju nije zaduživala na domaćem i stranom tržištu novca i kapitala te nije davala jamstva niti imala izdatke po jamstvima.</t>
  </si>
  <si>
    <t xml:space="preserve">     Ostvareni višak prihoda i primitaka u iznosu od 2.568.467,11 kuna prenijet će se u sljedeće proračunsko razdoblje.</t>
  </si>
  <si>
    <t xml:space="preserve">     III. ZAVRŠNA ODREDBA</t>
  </si>
  <si>
    <t xml:space="preserve">     Ovaj Polugodišnji izvještaj o izvršenju Proračuna objavit će se u "Službenom glasniku Koprivničko-križevačke županije".</t>
  </si>
  <si>
    <t xml:space="preserve">                OPĆINSKO VIJEĆE</t>
  </si>
  <si>
    <t xml:space="preserve">              OPĆINE SOKOLOVAC</t>
  </si>
  <si>
    <t xml:space="preserve">      Na temelju članka 109. Zakona o proračunu ("Narodne novine" broj 87/08, 136/12. i 15/15) i članka 30. Statuta Općine Sokolovac ("Službeni glasnik Koprivničko-križevačke županije" broj 5/13. i 3/18) Općinsko vijeće Općine Sokolovac je </t>
  </si>
  <si>
    <t>B. RAČUN FINANCIRANJA</t>
  </si>
  <si>
    <t xml:space="preserve"> NETO ZADUŽIVANJE/FINANCIRANJE</t>
  </si>
  <si>
    <t xml:space="preserve"> VIŠAK / MANJAK + NETO ZADUŽIVANJA / FINANCIRANJA</t>
  </si>
  <si>
    <t>C. VIŠAK / MANJAK PRIHODA</t>
  </si>
  <si>
    <t>o izvršenju Proračuna Općine Sokolovac za 2020. godinu</t>
  </si>
  <si>
    <t>REZULTAT GODINE</t>
  </si>
  <si>
    <t>Izvršenje                   I. - VI. 2019.</t>
  </si>
  <si>
    <t>Izvorni plan 2020.</t>
  </si>
  <si>
    <t>Izvršenje                      I. - VI. 2020.</t>
  </si>
  <si>
    <t>Izvršenje I. - VI. 2020.</t>
  </si>
  <si>
    <t xml:space="preserve">4227 Uređaji, strojevi i oprema za ostale namjene                                                                      </t>
  </si>
  <si>
    <t xml:space="preserve">426 Nematerijalna proizvedena imovina                                                                                 </t>
  </si>
  <si>
    <t>Izvor 5.7. Kapitalne pomoći od Hrvatskih voda</t>
  </si>
  <si>
    <t>Izvor 5.8. Kapitalne pomoći od Fonda za zaštitu okoliša</t>
  </si>
  <si>
    <t>Izvor 5.9. Kapitalne pomoći od Europskog poljoprivrednog fonda za ruralni razvoj</t>
  </si>
  <si>
    <t>Izvor 5.5. Kapitalne pomoći od ministarstva regionalnog razvoja</t>
  </si>
  <si>
    <t>638 Pomoći temeljem prijenosa EU sredstava</t>
  </si>
  <si>
    <t xml:space="preserve">382 Kapitalne donacija                                                                                  </t>
  </si>
  <si>
    <t>Indeks  3/1</t>
  </si>
  <si>
    <t>Indeks  3/2</t>
  </si>
  <si>
    <t>Izvorni plan 2020</t>
  </si>
  <si>
    <t>Izvršenje I. - VI. 2020</t>
  </si>
  <si>
    <t>Indeks 3/1</t>
  </si>
  <si>
    <t>049 Ekonomski poslovi koji nisu drugdje</t>
  </si>
  <si>
    <t>05 Zaštita okoliša</t>
  </si>
  <si>
    <t>056 Poslovi i usluge zaštite okoliša koji</t>
  </si>
  <si>
    <t>Izvršenje I. - VI. 2020. (2)</t>
  </si>
  <si>
    <t>Tekući projekt: Predsjednički izbori</t>
  </si>
  <si>
    <t>Izvor 5.9. Kapitalne pomoći od Europskog poljoprivrednog fonda za rural</t>
  </si>
  <si>
    <t>426</t>
  </si>
  <si>
    <t xml:space="preserve">Nematerijalna proizvedena imovina                                                                   </t>
  </si>
  <si>
    <t>4262</t>
  </si>
  <si>
    <t xml:space="preserve">Ulaganja u računalne programe                                                                       </t>
  </si>
  <si>
    <t>Program: Program održavanja komunalne infrastrukture</t>
  </si>
  <si>
    <t>Aktivnost: Održavanje groblja</t>
  </si>
  <si>
    <t>A100006</t>
  </si>
  <si>
    <t>Aktivnost: Održavanje javnih zelenih površina</t>
  </si>
  <si>
    <t>A100007</t>
  </si>
  <si>
    <t xml:space="preserve">Aktivnost: Održavanje čistoće javnih površina </t>
  </si>
  <si>
    <t>A100008</t>
  </si>
  <si>
    <t>Aktivnost: Održavanje građevina, uređaja i predmeta javne namjene</t>
  </si>
  <si>
    <t>Aktivnost: Modernizacija nerazvrstane ceste Jankovac II</t>
  </si>
  <si>
    <t>Aktivnost: Modernizacija nerazvrstane ceste Gornja Velika (Belušić)</t>
  </si>
  <si>
    <t>Aktivnost: Modernizacija nerazvrstane ceste Pešćenik - Suhi most</t>
  </si>
  <si>
    <t>Aktivnost: Modernizacija nerazvrstane ceste D. Maslarac - Križ Gornji</t>
  </si>
  <si>
    <t>Aktivnost: Modernizacija nerazvrstane ceste "Kovaček"</t>
  </si>
  <si>
    <t>Kapitalni projekt: Mrtvačnica u Donjoj Velikoj</t>
  </si>
  <si>
    <t>K100008</t>
  </si>
  <si>
    <t>Kapitalni projekt: Izgradnja kanalizacije Velika Mučna</t>
  </si>
  <si>
    <t>K100009</t>
  </si>
  <si>
    <t>Kapitalni projekt: Izgradnja vodovoda Srijem-M.Branjska-Trnovac</t>
  </si>
  <si>
    <t>K100010</t>
  </si>
  <si>
    <t>Kapitalni projekt: Izgradnja vodovoda Sutare II</t>
  </si>
  <si>
    <t>K100011</t>
  </si>
  <si>
    <t>Kapitalni projekt: Izgradnja vodovoda Mala Mučna- Široko Selo</t>
  </si>
  <si>
    <t>K100012</t>
  </si>
  <si>
    <t>Kapitalni projekt: Modernizacija LC 26091-dionica Velika Mučna - LC 26082</t>
  </si>
  <si>
    <t>K100013</t>
  </si>
  <si>
    <t>Kapitalni projekt: Modernizacija LC 26079 - dionica Miličani - ŽC 2181</t>
  </si>
  <si>
    <t>K100014</t>
  </si>
  <si>
    <t xml:space="preserve">Kapitalni projekt: Rekonstrukcija propusta preko potoka Velika na LC 26093 </t>
  </si>
  <si>
    <t>K100015</t>
  </si>
  <si>
    <t>Kapitalni projekt: Mrtvačnica u Srijemu - 1. faza</t>
  </si>
  <si>
    <t>K100016</t>
  </si>
  <si>
    <t>Kapitalni projekt: Mrtvačnica u Srijemu - 2. faza</t>
  </si>
  <si>
    <t>Kapitalni projekt: Poslovna zona Sokolovac</t>
  </si>
  <si>
    <t>Program: Održavanje općinskih zgrada</t>
  </si>
  <si>
    <t>1005</t>
  </si>
  <si>
    <t>Program: Program gradnje građevina za gospodarenje komunalnim otpadom</t>
  </si>
  <si>
    <t>Aktivnost: Nabava kanti za odvojeno prikupljanje otpada</t>
  </si>
  <si>
    <t>Tekući projekt: Provedba programa izobrazno-informativnih aktivnosti o održivom gospodarenju otpadom</t>
  </si>
  <si>
    <t>Program: Program javnih potreba u osnovnom školstvu</t>
  </si>
  <si>
    <t>Aktivnost:  Osnovna škola Sokolovac (izvanškolske aktivnosti, natjecanja, školski list,...)</t>
  </si>
  <si>
    <t xml:space="preserve">Kapitalni projekt: Opremanje dječjeg vrtića </t>
  </si>
  <si>
    <t xml:space="preserve">Program: Program javnih potreba u sportu </t>
  </si>
  <si>
    <t xml:space="preserve">Aktivnost: Promicanje i poticanje sporta djece i mladeži </t>
  </si>
  <si>
    <t>Aktivnost: Djelovanje Školskog sportskog kluba pri Osnovnoj školi Sokolovac</t>
  </si>
  <si>
    <t>Kapitalni projekt: Postavljanje zaštitne mreže na nogometnom igralištu u Sokolovcu</t>
  </si>
  <si>
    <t>Program: Program javnih potreba u kulturi</t>
  </si>
  <si>
    <t>382</t>
  </si>
  <si>
    <t xml:space="preserve">Kapitalne donacije                                                                                  </t>
  </si>
  <si>
    <t>3821</t>
  </si>
  <si>
    <t xml:space="preserve">Kapitalne donacije neprofitnim organizacijama                                                       </t>
  </si>
  <si>
    <t>Aktivnost: Financiranje programa, projekata, akcija i manifestacija u kulturi</t>
  </si>
  <si>
    <t>Kapitalni projekt: Projektirranje i izgradnja kulturnog centra</t>
  </si>
  <si>
    <t>Kapitalni projekt: Etno soba Brđani Sokolovački</t>
  </si>
  <si>
    <t>Program: Program razvoja organizacija civilnog društva</t>
  </si>
  <si>
    <t>1006</t>
  </si>
  <si>
    <t xml:space="preserve">Program: Program razvoja lovstva </t>
  </si>
  <si>
    <t>1007</t>
  </si>
  <si>
    <t>Program: Program unapređenja usluga u zajednici</t>
  </si>
  <si>
    <t>Aktivnost: Uređenje domova</t>
  </si>
  <si>
    <t>Kapitalni projekt: Izgradnja društvenog doma u naselju Lepavina</t>
  </si>
  <si>
    <t>Kapitalni projekt: Društveni dom u naselju Hudovljani</t>
  </si>
  <si>
    <t>Kapitalni projekt: Društveni dom Velika Mučna</t>
  </si>
  <si>
    <t xml:space="preserve">     Sastavni dio Polugodišnjeg izvještaja o izvršenju Proračuna je Obrazloženje ostvarenja prihoda i primitaka, rashoda i izdataka za razdoblje od 1. siječnja do 30. lipnja 2020. godine i Izvještaj o izvršenju Plana razvojnih programa </t>
  </si>
  <si>
    <t>Općine Sokolovac za razdoblje od  1. siječnja do 30. lipnja 2020. godine i nalaze se u njegovom prilogu.</t>
  </si>
  <si>
    <t xml:space="preserve">     Proračun Općine Sokolovac za 2020. godinu ("Službeni glasnik Koprivničko - križevačke županije" broj 21/19. i 12/20) (u daljnjem tekstu: Proračun) izvršen je kako slijedi</t>
  </si>
  <si>
    <t>KLASA: 400-08/19-01/02</t>
  </si>
  <si>
    <t>URBROJ: 2137/14-20-5</t>
  </si>
  <si>
    <t>PREDSJEDNIK:</t>
  </si>
  <si>
    <t>Darko Pehnec</t>
  </si>
  <si>
    <t>na 22. sjednici održanoj dana 15. rujna 2020. godine donijelo</t>
  </si>
  <si>
    <t>Sokolovac, 15. rujna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</si>
</sst>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0##\%"/>
  </numFmts>
  <fonts count="2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0"/>
      <name val="Arial"/>
    </font>
    <font>
      <b/>
      <sz val="10"/>
      <name val="Arial"/>
    </font>
    <font>
      <b/>
      <sz val="10"/>
      <color indexed="9"/>
      <name val="Arial"/>
    </font>
    <font>
      <b/>
      <sz val="10"/>
      <name val="Arial"/>
    </font>
    <font>
      <b/>
      <sz val="10"/>
      <name val="Arial"/>
    </font>
    <font>
      <b/>
      <sz val="10"/>
      <color indexed="9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color indexed="9"/>
      <name val="Arial"/>
    </font>
    <font>
      <b/>
      <sz val="10"/>
      <color indexed="8"/>
      <name val="Arial"/>
    </font>
    <font>
      <b/>
      <sz val="10"/>
      <color indexed="8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name val="Arial"/>
    </font>
    <font>
      <b/>
      <sz val="10"/>
      <color indexed="63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4"/>
      <name val="Arial"/>
      <family val="2"/>
      <charset val="238"/>
    </font>
    <font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21" fillId="0" borderId="0" applyFont="0" applyFill="0" applyBorder="0" applyAlignment="0" applyProtection="0"/>
    <xf numFmtId="0" fontId="18" fillId="0" borderId="0"/>
    <xf numFmtId="0" fontId="25" fillId="0" borderId="0"/>
    <xf numFmtId="0" fontId="25" fillId="0" borderId="0"/>
    <xf numFmtId="0" fontId="1" fillId="0" borderId="0"/>
  </cellStyleXfs>
  <cellXfs count="154">
    <xf numFmtId="0" fontId="0" fillId="0" borderId="0" xfId="0"/>
    <xf numFmtId="0" fontId="18" fillId="0" borderId="0" xfId="0" applyFont="1"/>
    <xf numFmtId="0" fontId="17" fillId="0" borderId="0" xfId="0" applyFont="1"/>
    <xf numFmtId="0" fontId="0" fillId="0" borderId="0" xfId="0" applyAlignment="1">
      <alignment wrapText="1"/>
    </xf>
    <xf numFmtId="0" fontId="17" fillId="0" borderId="0" xfId="0" applyFont="1" applyAlignment="1">
      <alignment horizontal="center"/>
    </xf>
    <xf numFmtId="0" fontId="17" fillId="9" borderId="0" xfId="0" applyFont="1" applyFill="1" applyAlignment="1">
      <alignment horizontal="center"/>
    </xf>
    <xf numFmtId="0" fontId="17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17" fillId="0" borderId="0" xfId="0" applyFont="1" applyBorder="1" applyAlignment="1" applyProtection="1">
      <alignment horizontal="left"/>
    </xf>
    <xf numFmtId="0" fontId="17" fillId="11" borderId="0" xfId="0" applyFont="1" applyFill="1" applyAlignment="1">
      <alignment horizontal="left"/>
    </xf>
    <xf numFmtId="2" fontId="17" fillId="11" borderId="0" xfId="0" applyNumberFormat="1" applyFont="1" applyFill="1" applyAlignment="1">
      <alignment horizontal="right"/>
    </xf>
    <xf numFmtId="4" fontId="2" fillId="0" borderId="0" xfId="0" applyNumberFormat="1" applyFont="1" applyBorder="1" applyAlignment="1" applyProtection="1">
      <alignment horizontal="right"/>
    </xf>
    <xf numFmtId="4" fontId="0" fillId="0" borderId="0" xfId="0" applyNumberFormat="1"/>
    <xf numFmtId="10" fontId="0" fillId="0" borderId="0" xfId="0" applyNumberFormat="1"/>
    <xf numFmtId="0" fontId="0" fillId="0" borderId="0" xfId="0"/>
    <xf numFmtId="0" fontId="0" fillId="0" borderId="0" xfId="0"/>
    <xf numFmtId="0" fontId="16" fillId="5" borderId="0" xfId="0" applyFont="1" applyFill="1" applyAlignment="1">
      <alignment horizontal="center"/>
    </xf>
    <xf numFmtId="0" fontId="17" fillId="5" borderId="0" xfId="0" applyFont="1" applyFill="1" applyAlignment="1">
      <alignment horizontal="center" wrapText="1"/>
    </xf>
    <xf numFmtId="4" fontId="2" fillId="0" borderId="0" xfId="0" applyNumberFormat="1" applyFont="1" applyBorder="1" applyAlignment="1" applyProtection="1">
      <alignment horizontal="right"/>
    </xf>
    <xf numFmtId="4" fontId="0" fillId="0" borderId="0" xfId="0" applyNumberFormat="1"/>
    <xf numFmtId="9" fontId="17" fillId="11" borderId="0" xfId="1" applyFont="1" applyFill="1" applyAlignment="1">
      <alignment horizontal="right"/>
    </xf>
    <xf numFmtId="4" fontId="17" fillId="11" borderId="0" xfId="0" applyNumberFormat="1" applyFont="1" applyFill="1" applyAlignment="1">
      <alignment horizontal="right"/>
    </xf>
    <xf numFmtId="10" fontId="0" fillId="0" borderId="0" xfId="1" applyNumberFormat="1" applyFont="1"/>
    <xf numFmtId="4" fontId="16" fillId="3" borderId="0" xfId="0" applyNumberFormat="1" applyFont="1" applyFill="1" applyBorder="1" applyAlignment="1" applyProtection="1">
      <alignment horizontal="right"/>
    </xf>
    <xf numFmtId="4" fontId="17" fillId="11" borderId="0" xfId="0" applyNumberFormat="1" applyFont="1" applyFill="1" applyBorder="1" applyAlignment="1" applyProtection="1">
      <alignment horizontal="right"/>
    </xf>
    <xf numFmtId="0" fontId="18" fillId="0" borderId="0" xfId="2"/>
    <xf numFmtId="0" fontId="23" fillId="0" borderId="0" xfId="0" applyFont="1"/>
    <xf numFmtId="0" fontId="23" fillId="0" borderId="0" xfId="0" applyFont="1" applyAlignment="1"/>
    <xf numFmtId="0" fontId="17" fillId="0" borderId="0" xfId="2" applyFont="1" applyAlignment="1">
      <alignment horizontal="center"/>
    </xf>
    <xf numFmtId="0" fontId="17" fillId="0" borderId="0" xfId="0" applyFont="1" applyBorder="1" applyAlignment="1" applyProtection="1">
      <alignment horizontal="left"/>
    </xf>
    <xf numFmtId="0" fontId="18" fillId="0" borderId="0" xfId="0" applyFont="1" applyAlignment="1"/>
    <xf numFmtId="0" fontId="18" fillId="0" borderId="0" xfId="0" applyFont="1" applyBorder="1" applyAlignment="1" applyProtection="1">
      <alignment horizontal="right"/>
    </xf>
    <xf numFmtId="164" fontId="18" fillId="0" borderId="0" xfId="0" applyNumberFormat="1" applyFont="1" applyBorder="1" applyAlignment="1" applyProtection="1">
      <alignment horizontal="left"/>
    </xf>
    <xf numFmtId="20" fontId="18" fillId="0" borderId="0" xfId="0" applyNumberFormat="1" applyFont="1" applyBorder="1" applyAlignment="1" applyProtection="1">
      <alignment horizontal="left"/>
    </xf>
    <xf numFmtId="0" fontId="24" fillId="0" borderId="0" xfId="0" applyFont="1"/>
    <xf numFmtId="0" fontId="24" fillId="0" borderId="0" xfId="0" applyFont="1" applyBorder="1" applyAlignment="1" applyProtection="1">
      <alignment horizontal="center"/>
    </xf>
    <xf numFmtId="0" fontId="17" fillId="0" borderId="0" xfId="0" applyFont="1" applyAlignment="1">
      <alignment horizontal="left"/>
    </xf>
    <xf numFmtId="0" fontId="18" fillId="0" borderId="0" xfId="2" applyFont="1"/>
    <xf numFmtId="4" fontId="18" fillId="0" borderId="0" xfId="2" applyNumberFormat="1" applyFont="1"/>
    <xf numFmtId="0" fontId="17" fillId="0" borderId="0" xfId="2" applyFont="1"/>
    <xf numFmtId="0" fontId="17" fillId="0" borderId="0" xfId="0" applyFont="1" applyAlignment="1">
      <alignment horizontal="center"/>
    </xf>
    <xf numFmtId="0" fontId="17" fillId="8" borderId="0" xfId="2" applyFont="1" applyFill="1" applyBorder="1" applyAlignment="1" applyProtection="1">
      <alignment horizontal="left"/>
    </xf>
    <xf numFmtId="0" fontId="18" fillId="0" borderId="0" xfId="2"/>
    <xf numFmtId="4" fontId="17" fillId="8" borderId="0" xfId="2" applyNumberFormat="1" applyFont="1" applyFill="1" applyBorder="1" applyAlignment="1" applyProtection="1">
      <alignment horizontal="right"/>
    </xf>
    <xf numFmtId="165" fontId="17" fillId="8" borderId="0" xfId="2" applyNumberFormat="1" applyFont="1" applyFill="1" applyBorder="1" applyAlignment="1" applyProtection="1">
      <alignment horizontal="right"/>
    </xf>
    <xf numFmtId="0" fontId="20" fillId="3" borderId="0" xfId="2" applyFont="1" applyFill="1" applyBorder="1" applyAlignment="1" applyProtection="1">
      <alignment horizontal="left"/>
    </xf>
    <xf numFmtId="4" fontId="20" fillId="3" borderId="0" xfId="2" applyNumberFormat="1" applyFont="1" applyFill="1" applyBorder="1" applyAlignment="1" applyProtection="1">
      <alignment horizontal="right"/>
    </xf>
    <xf numFmtId="165" fontId="20" fillId="3" borderId="0" xfId="2" applyNumberFormat="1" applyFont="1" applyFill="1" applyBorder="1" applyAlignment="1" applyProtection="1">
      <alignment horizontal="right"/>
    </xf>
    <xf numFmtId="0" fontId="17" fillId="0" borderId="0" xfId="2" applyFont="1" applyAlignment="1">
      <alignment horizontal="center"/>
    </xf>
    <xf numFmtId="0" fontId="17" fillId="4" borderId="0" xfId="2" applyFont="1" applyFill="1" applyBorder="1" applyAlignment="1" applyProtection="1">
      <alignment horizontal="left"/>
    </xf>
    <xf numFmtId="4" fontId="17" fillId="4" borderId="0" xfId="2" applyNumberFormat="1" applyFont="1" applyFill="1" applyBorder="1" applyAlignment="1" applyProtection="1">
      <alignment horizontal="right"/>
    </xf>
    <xf numFmtId="165" fontId="17" fillId="4" borderId="0" xfId="2" applyNumberFormat="1" applyFont="1" applyFill="1" applyBorder="1" applyAlignment="1" applyProtection="1">
      <alignment horizontal="right"/>
    </xf>
    <xf numFmtId="0" fontId="17" fillId="6" borderId="0" xfId="2" applyFont="1" applyFill="1" applyBorder="1" applyAlignment="1" applyProtection="1">
      <alignment horizontal="left"/>
    </xf>
    <xf numFmtId="4" fontId="17" fillId="6" borderId="0" xfId="2" applyNumberFormat="1" applyFont="1" applyFill="1" applyBorder="1" applyAlignment="1" applyProtection="1">
      <alignment horizontal="right"/>
    </xf>
    <xf numFmtId="165" fontId="17" fillId="6" borderId="0" xfId="2" applyNumberFormat="1" applyFont="1" applyFill="1" applyBorder="1" applyAlignment="1" applyProtection="1">
      <alignment horizontal="right"/>
    </xf>
    <xf numFmtId="0" fontId="18" fillId="0" borderId="0" xfId="2" applyFont="1" applyBorder="1" applyAlignment="1" applyProtection="1">
      <alignment horizontal="left"/>
    </xf>
    <xf numFmtId="4" fontId="18" fillId="0" borderId="0" xfId="2" applyNumberFormat="1" applyFont="1" applyBorder="1" applyAlignment="1" applyProtection="1">
      <alignment horizontal="right"/>
    </xf>
    <xf numFmtId="165" fontId="18" fillId="0" borderId="0" xfId="2" applyNumberFormat="1" applyFont="1" applyBorder="1" applyAlignment="1" applyProtection="1">
      <alignment horizontal="right"/>
    </xf>
    <xf numFmtId="0" fontId="17" fillId="0" borderId="0" xfId="2" applyFont="1" applyBorder="1" applyAlignment="1" applyProtection="1">
      <alignment horizontal="left"/>
    </xf>
    <xf numFmtId="4" fontId="17" fillId="0" borderId="0" xfId="2" applyNumberFormat="1" applyFont="1" applyBorder="1" applyAlignment="1" applyProtection="1">
      <alignment horizontal="right"/>
    </xf>
    <xf numFmtId="165" fontId="17" fillId="0" borderId="0" xfId="2" applyNumberFormat="1" applyFont="1" applyBorder="1" applyAlignment="1" applyProtection="1">
      <alignment horizontal="right"/>
    </xf>
    <xf numFmtId="0" fontId="22" fillId="7" borderId="0" xfId="2" applyFont="1" applyFill="1" applyBorder="1" applyAlignment="1" applyProtection="1">
      <alignment horizontal="left"/>
    </xf>
    <xf numFmtId="4" fontId="22" fillId="7" borderId="0" xfId="2" applyNumberFormat="1" applyFont="1" applyFill="1" applyBorder="1" applyAlignment="1" applyProtection="1">
      <alignment horizontal="right"/>
    </xf>
    <xf numFmtId="165" fontId="22" fillId="7" borderId="0" xfId="2" applyNumberFormat="1" applyFont="1" applyFill="1" applyBorder="1" applyAlignment="1" applyProtection="1">
      <alignment horizontal="right"/>
    </xf>
    <xf numFmtId="0" fontId="19" fillId="11" borderId="0" xfId="0" applyFont="1" applyFill="1" applyAlignment="1">
      <alignment horizontal="left"/>
    </xf>
    <xf numFmtId="0" fontId="0" fillId="11" borderId="0" xfId="0" applyFill="1"/>
    <xf numFmtId="4" fontId="13" fillId="11" borderId="0" xfId="0" applyNumberFormat="1" applyFont="1" applyFill="1" applyBorder="1" applyAlignment="1" applyProtection="1">
      <alignment horizontal="right"/>
    </xf>
    <xf numFmtId="4" fontId="0" fillId="11" borderId="0" xfId="0" applyNumberFormat="1" applyFill="1"/>
    <xf numFmtId="10" fontId="15" fillId="0" borderId="0" xfId="1" applyNumberFormat="1" applyFont="1" applyFill="1" applyBorder="1" applyAlignment="1" applyProtection="1">
      <alignment horizontal="right"/>
    </xf>
    <xf numFmtId="10" fontId="0" fillId="0" borderId="0" xfId="1" applyNumberFormat="1" applyFont="1" applyFill="1"/>
    <xf numFmtId="0" fontId="17" fillId="9" borderId="0" xfId="0" applyFont="1" applyFill="1" applyAlignment="1">
      <alignment horizontal="center" wrapText="1"/>
    </xf>
    <xf numFmtId="0" fontId="17" fillId="9" borderId="0" xfId="0" applyFont="1" applyFill="1" applyAlignment="1">
      <alignment horizontal="center" vertical="center"/>
    </xf>
    <xf numFmtId="2" fontId="17" fillId="11" borderId="0" xfId="0" applyNumberFormat="1" applyFont="1" applyFill="1" applyAlignment="1">
      <alignment horizontal="right"/>
    </xf>
    <xf numFmtId="4" fontId="17" fillId="11" borderId="0" xfId="0" applyNumberFormat="1" applyFont="1" applyFill="1" applyAlignment="1">
      <alignment horizontal="right"/>
    </xf>
    <xf numFmtId="4" fontId="2" fillId="0" borderId="0" xfId="0" applyNumberFormat="1" applyFont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center"/>
    </xf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 wrapText="1"/>
    </xf>
    <xf numFmtId="0" fontId="17" fillId="11" borderId="0" xfId="0" applyFont="1" applyFill="1" applyBorder="1" applyAlignment="1" applyProtection="1">
      <alignment horizontal="left"/>
    </xf>
    <xf numFmtId="4" fontId="10" fillId="11" borderId="0" xfId="0" applyNumberFormat="1" applyFont="1" applyFill="1" applyBorder="1" applyAlignment="1" applyProtection="1">
      <alignment horizontal="right"/>
    </xf>
    <xf numFmtId="10" fontId="17" fillId="0" borderId="0" xfId="1" applyNumberFormat="1" applyFont="1" applyFill="1" applyBorder="1" applyAlignment="1" applyProtection="1">
      <alignment horizontal="right"/>
    </xf>
    <xf numFmtId="10" fontId="18" fillId="0" borderId="0" xfId="1" applyNumberFormat="1" applyFont="1" applyFill="1"/>
    <xf numFmtId="4" fontId="0" fillId="0" borderId="0" xfId="0" applyNumberFormat="1" applyFont="1" applyBorder="1" applyAlignment="1" applyProtection="1">
      <alignment horizontal="right"/>
    </xf>
    <xf numFmtId="4" fontId="0" fillId="0" borderId="0" xfId="0" applyNumberFormat="1"/>
    <xf numFmtId="10" fontId="5" fillId="0" borderId="0" xfId="1" applyNumberFormat="1" applyFont="1" applyFill="1" applyBorder="1" applyAlignment="1" applyProtection="1">
      <alignment horizontal="right"/>
    </xf>
    <xf numFmtId="0" fontId="17" fillId="0" borderId="0" xfId="0" applyFont="1" applyBorder="1" applyAlignment="1" applyProtection="1">
      <alignment horizontal="left"/>
    </xf>
    <xf numFmtId="0" fontId="0" fillId="0" borderId="0" xfId="0"/>
    <xf numFmtId="4" fontId="5" fillId="0" borderId="0" xfId="0" applyNumberFormat="1" applyFont="1" applyBorder="1" applyAlignment="1" applyProtection="1">
      <alignment horizontal="right"/>
    </xf>
    <xf numFmtId="4" fontId="9" fillId="11" borderId="0" xfId="0" applyNumberFormat="1" applyFont="1" applyFill="1" applyBorder="1" applyAlignment="1" applyProtection="1">
      <alignment horizontal="right"/>
    </xf>
    <xf numFmtId="0" fontId="10" fillId="11" borderId="0" xfId="0" applyFont="1" applyFill="1" applyBorder="1" applyAlignment="1" applyProtection="1">
      <alignment horizontal="left"/>
    </xf>
    <xf numFmtId="0" fontId="9" fillId="11" borderId="0" xfId="0" applyFont="1" applyFill="1" applyBorder="1" applyAlignment="1" applyProtection="1">
      <alignment horizontal="left"/>
    </xf>
    <xf numFmtId="10" fontId="16" fillId="0" borderId="0" xfId="1" applyNumberFormat="1" applyFont="1" applyFill="1" applyBorder="1" applyAlignment="1" applyProtection="1">
      <alignment horizontal="right"/>
    </xf>
    <xf numFmtId="0" fontId="18" fillId="11" borderId="0" xfId="0" applyFont="1" applyFill="1"/>
    <xf numFmtId="4" fontId="17" fillId="11" borderId="0" xfId="0" applyNumberFormat="1" applyFont="1" applyFill="1" applyBorder="1" applyAlignment="1" applyProtection="1">
      <alignment horizontal="center"/>
    </xf>
    <xf numFmtId="0" fontId="16" fillId="3" borderId="0" xfId="0" applyFont="1" applyFill="1" applyBorder="1" applyAlignment="1" applyProtection="1">
      <alignment horizontal="left"/>
    </xf>
    <xf numFmtId="4" fontId="16" fillId="3" borderId="0" xfId="0" applyNumberFormat="1" applyFont="1" applyFill="1" applyBorder="1" applyAlignment="1" applyProtection="1">
      <alignment horizontal="center"/>
    </xf>
    <xf numFmtId="10" fontId="16" fillId="3" borderId="0" xfId="1" applyNumberFormat="1" applyFont="1" applyFill="1" applyBorder="1" applyAlignment="1" applyProtection="1">
      <alignment horizontal="right"/>
    </xf>
    <xf numFmtId="10" fontId="0" fillId="0" borderId="0" xfId="1" applyNumberFormat="1" applyFont="1"/>
    <xf numFmtId="0" fontId="17" fillId="5" borderId="0" xfId="0" applyFont="1" applyFill="1" applyAlignment="1">
      <alignment horizontal="center" wrapText="1"/>
    </xf>
    <xf numFmtId="0" fontId="17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19" fillId="11" borderId="0" xfId="0" applyFont="1" applyFill="1" applyAlignment="1">
      <alignment horizontal="left" wrapText="1"/>
    </xf>
    <xf numFmtId="4" fontId="12" fillId="11" borderId="0" xfId="0" applyNumberFormat="1" applyFont="1" applyFill="1" applyBorder="1" applyAlignment="1" applyProtection="1">
      <alignment horizontal="right"/>
    </xf>
    <xf numFmtId="10" fontId="15" fillId="3" borderId="0" xfId="1" applyNumberFormat="1" applyFont="1" applyFill="1" applyBorder="1" applyAlignment="1" applyProtection="1">
      <alignment horizontal="right"/>
    </xf>
    <xf numFmtId="0" fontId="17" fillId="3" borderId="0" xfId="0" applyFont="1" applyFill="1" applyBorder="1" applyAlignment="1" applyProtection="1">
      <alignment horizontal="left"/>
    </xf>
    <xf numFmtId="4" fontId="15" fillId="3" borderId="0" xfId="0" applyNumberFormat="1" applyFont="1" applyFill="1" applyBorder="1" applyAlignment="1" applyProtection="1">
      <alignment horizontal="right"/>
    </xf>
    <xf numFmtId="0" fontId="17" fillId="5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/>
    </xf>
    <xf numFmtId="10" fontId="11" fillId="2" borderId="0" xfId="1" applyNumberFormat="1" applyFont="1" applyFill="1" applyBorder="1" applyAlignment="1" applyProtection="1">
      <alignment horizontal="right"/>
    </xf>
    <xf numFmtId="0" fontId="11" fillId="2" borderId="0" xfId="0" applyFont="1" applyFill="1" applyAlignment="1">
      <alignment horizontal="left"/>
    </xf>
    <xf numFmtId="4" fontId="11" fillId="2" borderId="0" xfId="0" applyNumberFormat="1" applyFont="1" applyFill="1" applyBorder="1" applyAlignment="1" applyProtection="1">
      <alignment horizontal="right"/>
    </xf>
    <xf numFmtId="0" fontId="0" fillId="11" borderId="0" xfId="0" applyFont="1" applyFill="1" applyBorder="1" applyAlignment="1" applyProtection="1">
      <alignment horizontal="left"/>
    </xf>
    <xf numFmtId="4" fontId="0" fillId="11" borderId="0" xfId="0" applyNumberFormat="1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10" fontId="17" fillId="3" borderId="0" xfId="1" applyNumberFormat="1" applyFont="1" applyFill="1" applyAlignment="1">
      <alignment horizontal="center" wrapText="1"/>
    </xf>
    <xf numFmtId="10" fontId="8" fillId="3" borderId="0" xfId="1" applyNumberFormat="1" applyFont="1" applyFill="1" applyAlignment="1">
      <alignment horizontal="center" wrapText="1"/>
    </xf>
    <xf numFmtId="0" fontId="8" fillId="3" borderId="0" xfId="0" applyFont="1" applyFill="1" applyAlignment="1">
      <alignment horizontal="center"/>
    </xf>
    <xf numFmtId="4" fontId="8" fillId="3" borderId="0" xfId="0" applyNumberFormat="1" applyFont="1" applyFill="1" applyAlignment="1">
      <alignment horizontal="center"/>
    </xf>
    <xf numFmtId="3" fontId="8" fillId="3" borderId="0" xfId="0" applyNumberFormat="1" applyFont="1" applyFill="1" applyAlignment="1">
      <alignment horizontal="center"/>
    </xf>
    <xf numFmtId="3" fontId="0" fillId="0" borderId="0" xfId="0" applyNumberFormat="1"/>
    <xf numFmtId="1" fontId="8" fillId="3" borderId="0" xfId="1" applyNumberFormat="1" applyFont="1" applyFill="1" applyAlignment="1">
      <alignment horizontal="center"/>
    </xf>
    <xf numFmtId="1" fontId="0" fillId="0" borderId="0" xfId="1" applyNumberFormat="1" applyFont="1"/>
    <xf numFmtId="0" fontId="8" fillId="3" borderId="0" xfId="0" applyFont="1" applyFill="1" applyAlignment="1">
      <alignment horizontal="center" wrapText="1"/>
    </xf>
    <xf numFmtId="4" fontId="17" fillId="3" borderId="0" xfId="0" applyNumberFormat="1" applyFont="1" applyFill="1" applyAlignment="1">
      <alignment horizontal="center" wrapText="1"/>
    </xf>
    <xf numFmtId="4" fontId="8" fillId="3" borderId="0" xfId="0" applyNumberFormat="1" applyFont="1" applyFill="1" applyAlignment="1">
      <alignment horizontal="center" wrapText="1"/>
    </xf>
    <xf numFmtId="0" fontId="18" fillId="0" borderId="0" xfId="0" applyFont="1" applyBorder="1" applyAlignment="1" applyProtection="1">
      <alignment horizontal="left"/>
    </xf>
    <xf numFmtId="10" fontId="5" fillId="10" borderId="0" xfId="1" applyNumberFormat="1" applyFont="1" applyFill="1" applyBorder="1" applyAlignment="1" applyProtection="1">
      <alignment horizontal="right"/>
    </xf>
    <xf numFmtId="10" fontId="0" fillId="10" borderId="0" xfId="1" applyNumberFormat="1" applyFont="1" applyFill="1"/>
    <xf numFmtId="0" fontId="17" fillId="10" borderId="0" xfId="0" applyFont="1" applyFill="1" applyBorder="1" applyAlignment="1" applyProtection="1">
      <alignment horizontal="left"/>
    </xf>
    <xf numFmtId="0" fontId="0" fillId="10" borderId="0" xfId="0" applyFill="1"/>
    <xf numFmtId="4" fontId="5" fillId="10" borderId="0" xfId="0" applyNumberFormat="1" applyFont="1" applyFill="1" applyBorder="1" applyAlignment="1" applyProtection="1">
      <alignment horizontal="right"/>
    </xf>
    <xf numFmtId="4" fontId="0" fillId="10" borderId="0" xfId="0" applyNumberFormat="1" applyFill="1"/>
    <xf numFmtId="0" fontId="7" fillId="2" borderId="0" xfId="0" applyFont="1" applyFill="1" applyBorder="1" applyAlignment="1" applyProtection="1">
      <alignment horizontal="center"/>
    </xf>
    <xf numFmtId="0" fontId="4" fillId="2" borderId="0" xfId="0" applyFont="1" applyFill="1" applyAlignment="1">
      <alignment horizontal="left"/>
    </xf>
    <xf numFmtId="0" fontId="6" fillId="9" borderId="0" xfId="0" applyFont="1" applyFill="1" applyAlignment="1">
      <alignment horizontal="center" wrapText="1"/>
    </xf>
    <xf numFmtId="0" fontId="7" fillId="2" borderId="0" xfId="0" applyFont="1" applyFill="1" applyAlignment="1">
      <alignment horizontal="left"/>
    </xf>
    <xf numFmtId="10" fontId="2" fillId="0" borderId="0" xfId="1" applyNumberFormat="1" applyFont="1" applyBorder="1" applyAlignment="1" applyProtection="1">
      <alignment horizontal="right"/>
    </xf>
    <xf numFmtId="4" fontId="4" fillId="2" borderId="0" xfId="0" applyNumberFormat="1" applyFont="1" applyFill="1" applyAlignment="1">
      <alignment horizontal="right"/>
    </xf>
    <xf numFmtId="9" fontId="4" fillId="2" borderId="0" xfId="1" applyFont="1" applyFill="1" applyAlignment="1">
      <alignment horizontal="right"/>
    </xf>
    <xf numFmtId="0" fontId="2" fillId="0" borderId="0" xfId="0" applyFont="1" applyBorder="1" applyAlignment="1" applyProtection="1">
      <alignment horizontal="left"/>
    </xf>
    <xf numFmtId="9" fontId="17" fillId="11" borderId="0" xfId="1" applyFont="1" applyFill="1" applyAlignment="1">
      <alignment horizontal="right"/>
    </xf>
    <xf numFmtId="9" fontId="2" fillId="0" borderId="0" xfId="1" applyFont="1" applyBorder="1" applyAlignment="1" applyProtection="1">
      <alignment horizontal="right"/>
    </xf>
    <xf numFmtId="10" fontId="2" fillId="0" borderId="0" xfId="0" applyNumberFormat="1" applyFont="1" applyBorder="1" applyAlignment="1" applyProtection="1">
      <alignment horizontal="right"/>
    </xf>
    <xf numFmtId="0" fontId="20" fillId="2" borderId="0" xfId="0" applyFont="1" applyFill="1" applyAlignment="1">
      <alignment horizontal="left"/>
    </xf>
    <xf numFmtId="4" fontId="4" fillId="2" borderId="0" xfId="0" applyNumberFormat="1" applyFont="1" applyFill="1" applyAlignment="1">
      <alignment horizontal="left"/>
    </xf>
    <xf numFmtId="0" fontId="23" fillId="0" borderId="0" xfId="0" applyFont="1"/>
    <xf numFmtId="0" fontId="24" fillId="0" borderId="0" xfId="0" applyFont="1" applyBorder="1" applyAlignment="1" applyProtection="1">
      <alignment horizontal="center"/>
    </xf>
    <xf numFmtId="0" fontId="24" fillId="0" borderId="0" xfId="0" applyFont="1"/>
    <xf numFmtId="0" fontId="17" fillId="0" borderId="0" xfId="0" applyFont="1" applyAlignment="1">
      <alignment horizontal="left"/>
    </xf>
    <xf numFmtId="0" fontId="3" fillId="3" borderId="0" xfId="0" applyFont="1" applyFill="1" applyAlignment="1">
      <alignment horizontal="center"/>
    </xf>
  </cellXfs>
  <cellStyles count="6">
    <cellStyle name="Normal 2" xfId="2" xr:uid="{00000000-0005-0000-0000-000001000000}"/>
    <cellStyle name="Normal 2 2" xfId="5" xr:uid="{B87B67A9-7B67-448A-A60D-78E6EDB0DA84}"/>
    <cellStyle name="Normal 3" xfId="4" xr:uid="{9DF10DFE-47FC-4490-9095-1D9CF3D86739}"/>
    <cellStyle name="Normalno" xfId="0" builtinId="0"/>
    <cellStyle name="Normalno 2" xfId="3" xr:uid="{13982231-7D89-4873-A4BC-F05F6BB6EE79}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72"/>
  <sheetViews>
    <sheetView tabSelected="1" topLeftCell="A530" workbookViewId="0">
      <selection activeCell="A7" sqref="A7:S7"/>
    </sheetView>
  </sheetViews>
  <sheetFormatPr defaultRowHeight="12.75" x14ac:dyDescent="0.2"/>
  <cols>
    <col min="1" max="1" width="11.7109375" bestFit="1" customWidth="1"/>
    <col min="2" max="2" width="11" customWidth="1"/>
    <col min="3" max="3" width="9.140625" customWidth="1"/>
    <col min="6" max="6" width="19.140625" customWidth="1"/>
    <col min="11" max="11" width="0.42578125" customWidth="1"/>
    <col min="12" max="12" width="16" customWidth="1"/>
    <col min="14" max="14" width="10.140625" bestFit="1" customWidth="1"/>
    <col min="15" max="15" width="6.42578125" customWidth="1"/>
    <col min="16" max="16" width="12.85546875" customWidth="1"/>
    <col min="18" max="18" width="11.7109375" bestFit="1" customWidth="1"/>
    <col min="21" max="21" width="7.140625" customWidth="1"/>
    <col min="22" max="22" width="2.42578125" customWidth="1"/>
  </cols>
  <sheetData>
    <row r="1" spans="1:22" s="1" customFormat="1" x14ac:dyDescent="0.2">
      <c r="A1" s="32" t="s">
        <v>375</v>
      </c>
      <c r="B1" s="32"/>
      <c r="C1" s="33"/>
      <c r="D1" s="34"/>
    </row>
    <row r="2" spans="1:22" s="1" customFormat="1" x14ac:dyDescent="0.2">
      <c r="A2" s="32" t="s">
        <v>478</v>
      </c>
      <c r="B2" s="32"/>
      <c r="C2" s="33"/>
      <c r="D2" s="35"/>
    </row>
    <row r="3" spans="1:22" x14ac:dyDescent="0.2">
      <c r="A3" s="29"/>
      <c r="B3" s="29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22" x14ac:dyDescent="0.2">
      <c r="A4" s="149"/>
      <c r="B4" s="149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5" spans="1:22" x14ac:dyDescent="0.2">
      <c r="A5" s="149"/>
      <c r="B5" s="149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6" spans="1:22" s="36" customFormat="1" ht="18" x14ac:dyDescent="0.25">
      <c r="A6" s="150" t="s">
        <v>320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</row>
    <row r="7" spans="1:22" s="1" customFormat="1" ht="18" x14ac:dyDescent="0.25">
      <c r="A7" s="150" t="s">
        <v>380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</row>
    <row r="8" spans="1:22" s="1" customFormat="1" ht="18" x14ac:dyDescent="0.25">
      <c r="A8" s="37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</row>
    <row r="9" spans="1:22" s="1" customFormat="1" x14ac:dyDescent="0.2">
      <c r="A9" s="87" t="s">
        <v>321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</row>
    <row r="10" spans="1:22" s="1" customFormat="1" x14ac:dyDescent="0.2">
      <c r="A10" s="31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  <row r="11" spans="1:22" s="1" customFormat="1" x14ac:dyDescent="0.2">
      <c r="J11" s="42" t="s">
        <v>311</v>
      </c>
      <c r="K11" s="42"/>
    </row>
    <row r="12" spans="1:22" s="1" customFormat="1" x14ac:dyDescent="0.2">
      <c r="A12" s="1" t="s">
        <v>473</v>
      </c>
    </row>
    <row r="13" spans="1:22" x14ac:dyDescent="0.2">
      <c r="A13" s="1"/>
    </row>
    <row r="16" spans="1:22" ht="23.25" customHeight="1" x14ac:dyDescent="0.2">
      <c r="A16" s="78" t="s">
        <v>133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9" t="s">
        <v>382</v>
      </c>
      <c r="N16" s="79"/>
      <c r="O16" s="78" t="s">
        <v>383</v>
      </c>
      <c r="P16" s="78"/>
      <c r="Q16" s="79" t="s">
        <v>384</v>
      </c>
      <c r="R16" s="79"/>
      <c r="S16" s="78" t="s">
        <v>394</v>
      </c>
      <c r="T16" s="153"/>
      <c r="U16" s="78" t="s">
        <v>395</v>
      </c>
      <c r="V16" s="153"/>
    </row>
    <row r="17" spans="1:22" x14ac:dyDescent="0.2">
      <c r="A17" s="137" t="s">
        <v>2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77" t="s">
        <v>3</v>
      </c>
      <c r="N17" s="77"/>
      <c r="O17" s="77" t="s">
        <v>4</v>
      </c>
      <c r="P17" s="77"/>
      <c r="Q17" s="77">
        <v>3</v>
      </c>
      <c r="R17" s="77"/>
      <c r="S17" s="77">
        <v>4</v>
      </c>
      <c r="T17" s="77"/>
      <c r="U17" s="77">
        <v>5</v>
      </c>
      <c r="V17" s="77"/>
    </row>
    <row r="18" spans="1:22" x14ac:dyDescent="0.2">
      <c r="A18" s="143" t="s">
        <v>5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76">
        <v>6924300.6299999999</v>
      </c>
      <c r="N18" s="76"/>
      <c r="O18" s="76">
        <v>30964250</v>
      </c>
      <c r="P18" s="76"/>
      <c r="Q18" s="76">
        <v>4744306.3099999996</v>
      </c>
      <c r="R18" s="76"/>
      <c r="S18" s="140">
        <f>Q18/M18</f>
        <v>0.68516758059939975</v>
      </c>
      <c r="T18" s="140"/>
      <c r="U18" s="140">
        <f>Q18/O18</f>
        <v>0.15321883494675309</v>
      </c>
      <c r="V18" s="140"/>
    </row>
    <row r="19" spans="1:22" x14ac:dyDescent="0.2">
      <c r="A19" s="143" t="s">
        <v>6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76" t="s">
        <v>7</v>
      </c>
      <c r="N19" s="76"/>
      <c r="O19" s="76" t="s">
        <v>7</v>
      </c>
      <c r="P19" s="76"/>
      <c r="Q19" s="76" t="s">
        <v>7</v>
      </c>
      <c r="R19" s="76"/>
      <c r="S19" s="140"/>
      <c r="T19" s="140"/>
      <c r="U19" s="140"/>
      <c r="V19" s="140"/>
    </row>
    <row r="20" spans="1:22" x14ac:dyDescent="0.2">
      <c r="A20" s="143" t="s">
        <v>8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76">
        <v>6924300.6299999999</v>
      </c>
      <c r="N20" s="76"/>
      <c r="O20" s="76">
        <v>30964250</v>
      </c>
      <c r="P20" s="76"/>
      <c r="Q20" s="76">
        <f>Q18</f>
        <v>4744306.3099999996</v>
      </c>
      <c r="R20" s="76"/>
      <c r="S20" s="140">
        <f>Q20/M20</f>
        <v>0.68516758059939975</v>
      </c>
      <c r="T20" s="140"/>
      <c r="U20" s="140">
        <f t="shared" ref="U20:U23" si="0">Q20/O20</f>
        <v>0.15321883494675309</v>
      </c>
      <c r="V20" s="140"/>
    </row>
    <row r="21" spans="1:22" x14ac:dyDescent="0.2">
      <c r="A21" s="143" t="s">
        <v>9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76">
        <v>1855335.69</v>
      </c>
      <c r="N21" s="76"/>
      <c r="O21" s="76">
        <v>5360250</v>
      </c>
      <c r="P21" s="76"/>
      <c r="Q21" s="76">
        <v>1945345.94</v>
      </c>
      <c r="R21" s="76"/>
      <c r="S21" s="140">
        <f>Q21/M21</f>
        <v>1.0485142664398377</v>
      </c>
      <c r="T21" s="140"/>
      <c r="U21" s="140">
        <f t="shared" si="0"/>
        <v>0.36292074809943564</v>
      </c>
      <c r="V21" s="140"/>
    </row>
    <row r="22" spans="1:22" x14ac:dyDescent="0.2">
      <c r="A22" s="143" t="s">
        <v>10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76">
        <v>2639875.4700000002</v>
      </c>
      <c r="N22" s="76"/>
      <c r="O22" s="76">
        <v>25604000</v>
      </c>
      <c r="P22" s="76"/>
      <c r="Q22" s="76">
        <v>790263.55</v>
      </c>
      <c r="R22" s="76"/>
      <c r="S22" s="140">
        <f>Q22/M22</f>
        <v>0.29935637456413805</v>
      </c>
      <c r="T22" s="140"/>
      <c r="U22" s="140">
        <f t="shared" si="0"/>
        <v>3.0864847289486019E-2</v>
      </c>
      <c r="V22" s="140"/>
    </row>
    <row r="23" spans="1:22" x14ac:dyDescent="0.2">
      <c r="A23" s="143" t="s">
        <v>11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76">
        <v>4495211.16</v>
      </c>
      <c r="N23" s="76"/>
      <c r="O23" s="76">
        <v>30964250</v>
      </c>
      <c r="P23" s="76"/>
      <c r="Q23" s="76">
        <v>2735609.49</v>
      </c>
      <c r="R23" s="76"/>
      <c r="S23" s="140">
        <f>Q23/M23</f>
        <v>0.60856084233426755</v>
      </c>
      <c r="T23" s="140"/>
      <c r="U23" s="140">
        <f t="shared" si="0"/>
        <v>8.8347351865457752E-2</v>
      </c>
      <c r="V23" s="140"/>
    </row>
    <row r="24" spans="1:22" x14ac:dyDescent="0.2">
      <c r="A24" s="143" t="s">
        <v>12</v>
      </c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76">
        <v>2429089.4700000002</v>
      </c>
      <c r="N24" s="76"/>
      <c r="O24" s="76" t="s">
        <v>7</v>
      </c>
      <c r="P24" s="76"/>
      <c r="Q24" s="76">
        <v>2008696.82</v>
      </c>
      <c r="R24" s="76"/>
      <c r="S24" s="140">
        <f>Q24/M24</f>
        <v>0.82693406101669853</v>
      </c>
      <c r="T24" s="140"/>
      <c r="U24" s="140"/>
      <c r="V24" s="140"/>
    </row>
    <row r="25" spans="1:22" x14ac:dyDescent="0.2">
      <c r="A25" s="137" t="s">
        <v>376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41"/>
      <c r="N25" s="141"/>
      <c r="O25" s="141"/>
      <c r="P25" s="141"/>
      <c r="Q25" s="141"/>
      <c r="R25" s="141"/>
      <c r="S25" s="141"/>
      <c r="T25" s="141"/>
      <c r="U25" s="142"/>
      <c r="V25" s="142"/>
    </row>
    <row r="26" spans="1:22" s="8" customFormat="1" x14ac:dyDescent="0.2">
      <c r="A26" s="11" t="s">
        <v>377</v>
      </c>
      <c r="M26" s="74">
        <v>0</v>
      </c>
      <c r="N26" s="74"/>
      <c r="O26" s="75">
        <v>0</v>
      </c>
      <c r="P26" s="75"/>
      <c r="Q26" s="74">
        <v>0</v>
      </c>
      <c r="R26" s="74"/>
      <c r="S26" s="74"/>
      <c r="T26" s="74"/>
      <c r="U26" s="144"/>
      <c r="V26" s="144"/>
    </row>
    <row r="27" spans="1:22" s="9" customFormat="1" x14ac:dyDescent="0.2">
      <c r="A27" s="11"/>
      <c r="M27" s="12"/>
      <c r="N27" s="12"/>
      <c r="O27" s="23"/>
      <c r="P27" s="23"/>
      <c r="Q27" s="12"/>
      <c r="R27" s="12"/>
      <c r="S27" s="12"/>
      <c r="T27" s="12"/>
      <c r="U27" s="22"/>
      <c r="V27" s="22"/>
    </row>
    <row r="28" spans="1:22" x14ac:dyDescent="0.2">
      <c r="A28" s="87" t="s">
        <v>378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76">
        <v>0</v>
      </c>
      <c r="N28" s="76"/>
      <c r="O28" s="76" t="s">
        <v>7</v>
      </c>
      <c r="P28" s="76"/>
      <c r="Q28" s="76">
        <v>0</v>
      </c>
      <c r="R28" s="76"/>
      <c r="S28" s="76"/>
      <c r="T28" s="76"/>
      <c r="U28" s="145"/>
      <c r="V28" s="145"/>
    </row>
    <row r="29" spans="1:22" s="9" customFormat="1" x14ac:dyDescent="0.2">
      <c r="A29" s="10"/>
      <c r="M29" s="13"/>
      <c r="N29" s="14"/>
      <c r="O29" s="20"/>
      <c r="P29" s="21"/>
      <c r="Q29" s="13"/>
      <c r="R29" s="14"/>
      <c r="S29" s="13"/>
      <c r="T29" s="14"/>
      <c r="U29" s="13"/>
      <c r="V29" s="14"/>
    </row>
    <row r="30" spans="1:22" x14ac:dyDescent="0.2">
      <c r="A30" s="147" t="s">
        <v>379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37" t="s">
        <v>0</v>
      </c>
      <c r="N30" s="137"/>
      <c r="O30" s="148" t="s">
        <v>0</v>
      </c>
      <c r="P30" s="148"/>
      <c r="Q30" s="137" t="s">
        <v>0</v>
      </c>
      <c r="R30" s="137"/>
      <c r="S30" s="137" t="s">
        <v>0</v>
      </c>
      <c r="T30" s="137"/>
      <c r="U30" s="137" t="s">
        <v>0</v>
      </c>
      <c r="V30" s="137"/>
    </row>
    <row r="31" spans="1:22" x14ac:dyDescent="0.2">
      <c r="A31" s="87" t="s">
        <v>381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76">
        <v>2429089.4700000002</v>
      </c>
      <c r="N31" s="76"/>
      <c r="O31" s="76">
        <v>0</v>
      </c>
      <c r="P31" s="76"/>
      <c r="Q31" s="76">
        <f>Q24</f>
        <v>2008696.82</v>
      </c>
      <c r="R31" s="76"/>
      <c r="S31" s="146">
        <f>Q31/M31</f>
        <v>0.82693406101669853</v>
      </c>
      <c r="T31" s="146"/>
      <c r="U31" s="145">
        <v>0</v>
      </c>
      <c r="V31" s="145"/>
    </row>
    <row r="32" spans="1:22" s="9" customFormat="1" x14ac:dyDescent="0.2">
      <c r="A32" s="1"/>
      <c r="N32" s="14"/>
      <c r="O32" s="14"/>
      <c r="P32" s="14"/>
      <c r="Q32" s="14"/>
      <c r="R32" s="14"/>
      <c r="T32" s="15"/>
    </row>
    <row r="33" spans="1:22" x14ac:dyDescent="0.2">
      <c r="A33" s="1"/>
      <c r="J33" s="42" t="s">
        <v>312</v>
      </c>
      <c r="K33" s="42"/>
    </row>
    <row r="34" spans="1:22" x14ac:dyDescent="0.2">
      <c r="A34" s="1" t="s">
        <v>322</v>
      </c>
    </row>
    <row r="35" spans="1:22" s="7" customFormat="1" x14ac:dyDescent="0.2">
      <c r="A35" s="1"/>
    </row>
    <row r="36" spans="1:22" s="7" customFormat="1" x14ac:dyDescent="0.2">
      <c r="A36" s="2" t="s">
        <v>2</v>
      </c>
    </row>
    <row r="37" spans="1:22" x14ac:dyDescent="0.2">
      <c r="A37" s="1"/>
    </row>
    <row r="38" spans="1:22" x14ac:dyDescent="0.2">
      <c r="A38" s="2" t="s">
        <v>323</v>
      </c>
    </row>
    <row r="39" spans="1:22" s="3" customFormat="1" ht="25.5" customHeight="1" x14ac:dyDescent="0.2">
      <c r="A39" s="72" t="s">
        <v>131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 t="s">
        <v>324</v>
      </c>
      <c r="N39" s="72"/>
      <c r="O39" s="72" t="s">
        <v>383</v>
      </c>
      <c r="P39" s="138"/>
      <c r="Q39" s="72" t="s">
        <v>385</v>
      </c>
      <c r="R39" s="138"/>
      <c r="S39" s="72" t="s">
        <v>394</v>
      </c>
      <c r="T39" s="138"/>
      <c r="U39" s="72" t="s">
        <v>395</v>
      </c>
      <c r="V39" s="138"/>
    </row>
    <row r="40" spans="1:22" x14ac:dyDescent="0.2">
      <c r="A40" s="139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136" t="s">
        <v>3</v>
      </c>
      <c r="N40" s="88"/>
      <c r="O40" s="136" t="s">
        <v>4</v>
      </c>
      <c r="P40" s="88"/>
      <c r="Q40" s="136">
        <v>3</v>
      </c>
      <c r="R40" s="88"/>
      <c r="S40" s="136">
        <v>4</v>
      </c>
      <c r="T40" s="88"/>
      <c r="U40" s="136">
        <v>5</v>
      </c>
      <c r="V40" s="88"/>
    </row>
    <row r="41" spans="1:22" x14ac:dyDescent="0.2">
      <c r="A41" s="132" t="s">
        <v>325</v>
      </c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4">
        <f>M42+M49+M55+M62</f>
        <v>6924300.6299999999</v>
      </c>
      <c r="N41" s="135"/>
      <c r="O41" s="134">
        <f t="shared" ref="O41" si="1">O42+O49+O55+O62</f>
        <v>30964250</v>
      </c>
      <c r="P41" s="135"/>
      <c r="Q41" s="134">
        <f t="shared" ref="Q41" si="2">Q42+Q49+Q55+Q62</f>
        <v>4744306.3100000005</v>
      </c>
      <c r="R41" s="135"/>
      <c r="S41" s="130">
        <f>Q41/M41</f>
        <v>0.68516758059939986</v>
      </c>
      <c r="T41" s="131"/>
      <c r="U41" s="130">
        <f>Q41/O41</f>
        <v>0.15321883494675312</v>
      </c>
      <c r="V41" s="131"/>
    </row>
    <row r="42" spans="1:22" x14ac:dyDescent="0.2">
      <c r="A42" s="116" t="s">
        <v>13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9">
        <f>M43+M45+M47</f>
        <v>3363128.5300000003</v>
      </c>
      <c r="N42" s="85"/>
      <c r="O42" s="89">
        <f t="shared" ref="O42" si="3">O43+O45+O47</f>
        <v>8562250</v>
      </c>
      <c r="P42" s="85"/>
      <c r="Q42" s="89">
        <f t="shared" ref="Q42" si="4">Q43+Q45+Q47</f>
        <v>3102390.44</v>
      </c>
      <c r="R42" s="85"/>
      <c r="S42" s="86">
        <f t="shared" ref="S42:S105" si="5">Q42/M42</f>
        <v>0.92247156548608022</v>
      </c>
      <c r="T42" s="71"/>
      <c r="U42" s="86">
        <f t="shared" ref="U42:U105" si="6">Q42/O42</f>
        <v>0.36233355017664748</v>
      </c>
      <c r="V42" s="71"/>
    </row>
    <row r="43" spans="1:22" x14ac:dyDescent="0.2">
      <c r="A43" s="116" t="s">
        <v>14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9">
        <f>M44</f>
        <v>3270396.87</v>
      </c>
      <c r="N43" s="85"/>
      <c r="O43" s="89">
        <v>8422250</v>
      </c>
      <c r="P43" s="85"/>
      <c r="Q43" s="89">
        <f t="shared" ref="Q43" si="7">Q44</f>
        <v>3009070.59</v>
      </c>
      <c r="R43" s="85"/>
      <c r="S43" s="86">
        <f t="shared" si="5"/>
        <v>0.92009340444360188</v>
      </c>
      <c r="T43" s="71"/>
      <c r="U43" s="86">
        <f t="shared" si="6"/>
        <v>0.35727633233399625</v>
      </c>
      <c r="V43" s="71"/>
    </row>
    <row r="44" spans="1:22" x14ac:dyDescent="0.2">
      <c r="A44" s="117" t="s">
        <v>15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4">
        <v>3270396.87</v>
      </c>
      <c r="N44" s="85"/>
      <c r="O44" s="84">
        <v>0</v>
      </c>
      <c r="P44" s="85"/>
      <c r="Q44" s="84">
        <v>3009070.59</v>
      </c>
      <c r="R44" s="85"/>
      <c r="S44" s="86">
        <f t="shared" si="5"/>
        <v>0.92009340444360188</v>
      </c>
      <c r="T44" s="71"/>
      <c r="U44" s="86">
        <v>0</v>
      </c>
      <c r="V44" s="71"/>
    </row>
    <row r="45" spans="1:22" x14ac:dyDescent="0.2">
      <c r="A45" s="116" t="s">
        <v>16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9">
        <f>M46</f>
        <v>34774.910000000003</v>
      </c>
      <c r="N45" s="85"/>
      <c r="O45" s="89">
        <v>90000</v>
      </c>
      <c r="P45" s="85"/>
      <c r="Q45" s="89">
        <f t="shared" ref="Q45" si="8">Q46</f>
        <v>74899.92</v>
      </c>
      <c r="R45" s="85"/>
      <c r="S45" s="86">
        <f t="shared" si="5"/>
        <v>2.1538494276476916</v>
      </c>
      <c r="T45" s="71"/>
      <c r="U45" s="86">
        <f t="shared" si="6"/>
        <v>0.83222133333333337</v>
      </c>
      <c r="V45" s="71"/>
    </row>
    <row r="46" spans="1:22" x14ac:dyDescent="0.2">
      <c r="A46" s="117" t="s">
        <v>17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4">
        <v>34774.910000000003</v>
      </c>
      <c r="N46" s="85"/>
      <c r="O46" s="84" t="s">
        <v>0</v>
      </c>
      <c r="P46" s="85"/>
      <c r="Q46" s="84">
        <v>74899.92</v>
      </c>
      <c r="R46" s="85"/>
      <c r="S46" s="86">
        <f t="shared" si="5"/>
        <v>2.1538494276476916</v>
      </c>
      <c r="T46" s="71"/>
      <c r="U46" s="86">
        <v>0</v>
      </c>
      <c r="V46" s="71"/>
    </row>
    <row r="47" spans="1:22" x14ac:dyDescent="0.2">
      <c r="A47" s="116" t="s">
        <v>18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9">
        <f>M48</f>
        <v>57956.75</v>
      </c>
      <c r="N47" s="85"/>
      <c r="O47" s="89">
        <v>50000</v>
      </c>
      <c r="P47" s="85"/>
      <c r="Q47" s="89">
        <f t="shared" ref="Q47" si="9">Q48</f>
        <v>18419.93</v>
      </c>
      <c r="R47" s="85"/>
      <c r="S47" s="86">
        <f t="shared" si="5"/>
        <v>0.31782199657503224</v>
      </c>
      <c r="T47" s="71"/>
      <c r="U47" s="86">
        <f t="shared" si="6"/>
        <v>0.36839860000000002</v>
      </c>
      <c r="V47" s="71"/>
    </row>
    <row r="48" spans="1:22" x14ac:dyDescent="0.2">
      <c r="A48" s="117" t="s">
        <v>21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4">
        <v>57956.75</v>
      </c>
      <c r="N48" s="85"/>
      <c r="O48" s="84" t="s">
        <v>0</v>
      </c>
      <c r="P48" s="85"/>
      <c r="Q48" s="84">
        <v>18419.93</v>
      </c>
      <c r="R48" s="85"/>
      <c r="S48" s="86">
        <f t="shared" si="5"/>
        <v>0.31782199657503224</v>
      </c>
      <c r="T48" s="71"/>
      <c r="U48" s="86">
        <v>0</v>
      </c>
      <c r="V48" s="71"/>
    </row>
    <row r="49" spans="1:22" x14ac:dyDescent="0.2">
      <c r="A49" s="116" t="s">
        <v>22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9">
        <f>M50+M53</f>
        <v>2154015.79</v>
      </c>
      <c r="N49" s="85"/>
      <c r="O49" s="89">
        <f>O50+O53+O54</f>
        <v>21087000</v>
      </c>
      <c r="P49" s="85"/>
      <c r="Q49" s="89">
        <f t="shared" ref="Q49" si="10">Q50+Q53</f>
        <v>442034.93</v>
      </c>
      <c r="R49" s="85"/>
      <c r="S49" s="86">
        <f t="shared" si="5"/>
        <v>0.20521434060611041</v>
      </c>
      <c r="T49" s="71"/>
      <c r="U49" s="86">
        <f t="shared" si="6"/>
        <v>2.0962437994973205E-2</v>
      </c>
      <c r="V49" s="71"/>
    </row>
    <row r="50" spans="1:22" x14ac:dyDescent="0.2">
      <c r="A50" s="116" t="s">
        <v>23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9">
        <f>M51+M52</f>
        <v>2154015.79</v>
      </c>
      <c r="N50" s="85"/>
      <c r="O50" s="89">
        <v>1150000</v>
      </c>
      <c r="P50" s="85"/>
      <c r="Q50" s="89">
        <f t="shared" ref="Q50" si="11">Q51+Q52</f>
        <v>442034.93</v>
      </c>
      <c r="R50" s="85"/>
      <c r="S50" s="86">
        <f t="shared" si="5"/>
        <v>0.20521434060611041</v>
      </c>
      <c r="T50" s="71"/>
      <c r="U50" s="86">
        <f t="shared" si="6"/>
        <v>0.3843782</v>
      </c>
      <c r="V50" s="71"/>
    </row>
    <row r="51" spans="1:22" x14ac:dyDescent="0.2">
      <c r="A51" s="117" t="s">
        <v>24</v>
      </c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4">
        <v>105946.64</v>
      </c>
      <c r="N51" s="85"/>
      <c r="O51" s="84" t="s">
        <v>0</v>
      </c>
      <c r="P51" s="85"/>
      <c r="Q51" s="84">
        <v>177260.74</v>
      </c>
      <c r="R51" s="85"/>
      <c r="S51" s="86">
        <f t="shared" si="5"/>
        <v>1.6731133710328141</v>
      </c>
      <c r="T51" s="71"/>
      <c r="U51" s="86">
        <v>0</v>
      </c>
      <c r="V51" s="71"/>
    </row>
    <row r="52" spans="1:22" x14ac:dyDescent="0.2">
      <c r="A52" s="117" t="s">
        <v>25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4">
        <v>2048069.15</v>
      </c>
      <c r="N52" s="85"/>
      <c r="O52" s="84" t="s">
        <v>0</v>
      </c>
      <c r="P52" s="85"/>
      <c r="Q52" s="84">
        <v>264774.19</v>
      </c>
      <c r="R52" s="85"/>
      <c r="S52" s="86">
        <f t="shared" si="5"/>
        <v>0.12927990737031511</v>
      </c>
      <c r="T52" s="71"/>
      <c r="U52" s="86">
        <v>0</v>
      </c>
      <c r="V52" s="71"/>
    </row>
    <row r="53" spans="1:22" x14ac:dyDescent="0.2">
      <c r="A53" s="116" t="s">
        <v>26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9">
        <v>0</v>
      </c>
      <c r="N53" s="85"/>
      <c r="O53" s="89">
        <v>4242000</v>
      </c>
      <c r="P53" s="85"/>
      <c r="Q53" s="89">
        <v>0</v>
      </c>
      <c r="R53" s="85"/>
      <c r="S53" s="86">
        <v>0</v>
      </c>
      <c r="T53" s="71"/>
      <c r="U53" s="86">
        <f t="shared" si="6"/>
        <v>0</v>
      </c>
      <c r="V53" s="71"/>
    </row>
    <row r="54" spans="1:22" s="17" customFormat="1" x14ac:dyDescent="0.2">
      <c r="A54" s="87" t="s">
        <v>392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9">
        <v>0</v>
      </c>
      <c r="N54" s="85"/>
      <c r="O54" s="89">
        <v>15695000</v>
      </c>
      <c r="P54" s="85"/>
      <c r="Q54" s="89">
        <v>0</v>
      </c>
      <c r="R54" s="85"/>
      <c r="S54" s="86">
        <v>0</v>
      </c>
      <c r="T54" s="71"/>
      <c r="U54" s="86">
        <f t="shared" si="6"/>
        <v>0</v>
      </c>
      <c r="V54" s="71"/>
    </row>
    <row r="55" spans="1:22" x14ac:dyDescent="0.2">
      <c r="A55" s="116" t="s">
        <v>27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9">
        <f>M56+M58</f>
        <v>227500.66999999998</v>
      </c>
      <c r="N55" s="85"/>
      <c r="O55" s="89">
        <f t="shared" ref="O55" si="12">O56+O58</f>
        <v>661000</v>
      </c>
      <c r="P55" s="85"/>
      <c r="Q55" s="89">
        <f t="shared" ref="Q55" si="13">Q56+Q58</f>
        <v>166283.91</v>
      </c>
      <c r="R55" s="85"/>
      <c r="S55" s="86">
        <f t="shared" si="5"/>
        <v>0.73091613312611348</v>
      </c>
      <c r="T55" s="71"/>
      <c r="U55" s="86">
        <f t="shared" si="6"/>
        <v>0.25156416036308626</v>
      </c>
      <c r="V55" s="71"/>
    </row>
    <row r="56" spans="1:22" x14ac:dyDescent="0.2">
      <c r="A56" s="116" t="s">
        <v>28</v>
      </c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9">
        <f>M57</f>
        <v>1013.27</v>
      </c>
      <c r="N56" s="85"/>
      <c r="O56" s="89">
        <v>1000</v>
      </c>
      <c r="P56" s="85"/>
      <c r="Q56" s="89">
        <f t="shared" ref="Q56" si="14">Q57</f>
        <v>1557.65</v>
      </c>
      <c r="R56" s="85"/>
      <c r="S56" s="86">
        <f t="shared" si="5"/>
        <v>1.5372506834308723</v>
      </c>
      <c r="T56" s="71"/>
      <c r="U56" s="86">
        <f t="shared" si="6"/>
        <v>1.5576500000000002</v>
      </c>
      <c r="V56" s="71"/>
    </row>
    <row r="57" spans="1:22" x14ac:dyDescent="0.2">
      <c r="A57" s="117" t="s">
        <v>29</v>
      </c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4">
        <v>1013.27</v>
      </c>
      <c r="N57" s="85"/>
      <c r="O57" s="84" t="s">
        <v>0</v>
      </c>
      <c r="P57" s="85"/>
      <c r="Q57" s="84">
        <v>1557.65</v>
      </c>
      <c r="R57" s="85"/>
      <c r="S57" s="86">
        <f t="shared" si="5"/>
        <v>1.5372506834308723</v>
      </c>
      <c r="T57" s="71"/>
      <c r="U57" s="86">
        <v>0</v>
      </c>
      <c r="V57" s="71"/>
    </row>
    <row r="58" spans="1:22" x14ac:dyDescent="0.2">
      <c r="A58" s="116" t="s">
        <v>30</v>
      </c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9">
        <f>M61+M60+M59</f>
        <v>226487.4</v>
      </c>
      <c r="N58" s="85"/>
      <c r="O58" s="89">
        <v>660000</v>
      </c>
      <c r="P58" s="85"/>
      <c r="Q58" s="89">
        <f t="shared" ref="Q58" si="15">Q61+Q60+Q59</f>
        <v>164726.26</v>
      </c>
      <c r="R58" s="85"/>
      <c r="S58" s="86">
        <f t="shared" si="5"/>
        <v>0.72730871562833077</v>
      </c>
      <c r="T58" s="71"/>
      <c r="U58" s="86">
        <f t="shared" si="6"/>
        <v>0.24958524242424243</v>
      </c>
      <c r="V58" s="71"/>
    </row>
    <row r="59" spans="1:22" x14ac:dyDescent="0.2">
      <c r="A59" s="117" t="s">
        <v>31</v>
      </c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4">
        <v>415.82</v>
      </c>
      <c r="N59" s="85"/>
      <c r="O59" s="84" t="s">
        <v>0</v>
      </c>
      <c r="P59" s="85"/>
      <c r="Q59" s="84">
        <v>1545.28</v>
      </c>
      <c r="R59" s="85"/>
      <c r="S59" s="86">
        <f t="shared" si="5"/>
        <v>3.716223365879467</v>
      </c>
      <c r="T59" s="71"/>
      <c r="U59" s="86">
        <v>0</v>
      </c>
      <c r="V59" s="71"/>
    </row>
    <row r="60" spans="1:22" x14ac:dyDescent="0.2">
      <c r="A60" s="117" t="s">
        <v>32</v>
      </c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4">
        <v>2280</v>
      </c>
      <c r="N60" s="85"/>
      <c r="O60" s="84" t="s">
        <v>0</v>
      </c>
      <c r="P60" s="85"/>
      <c r="Q60" s="84">
        <v>1320</v>
      </c>
      <c r="R60" s="85"/>
      <c r="S60" s="86">
        <f t="shared" si="5"/>
        <v>0.57894736842105265</v>
      </c>
      <c r="T60" s="71"/>
      <c r="U60" s="86">
        <v>0</v>
      </c>
      <c r="V60" s="71"/>
    </row>
    <row r="61" spans="1:22" x14ac:dyDescent="0.2">
      <c r="A61" s="117" t="s">
        <v>33</v>
      </c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4">
        <v>223791.58</v>
      </c>
      <c r="N61" s="85"/>
      <c r="O61" s="84" t="s">
        <v>0</v>
      </c>
      <c r="P61" s="85"/>
      <c r="Q61" s="84">
        <v>161860.98000000001</v>
      </c>
      <c r="R61" s="85"/>
      <c r="S61" s="86">
        <f t="shared" si="5"/>
        <v>0.7232666215592205</v>
      </c>
      <c r="T61" s="71"/>
      <c r="U61" s="86">
        <v>0</v>
      </c>
      <c r="V61" s="71"/>
    </row>
    <row r="62" spans="1:22" x14ac:dyDescent="0.2">
      <c r="A62" s="116" t="s">
        <v>34</v>
      </c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9">
        <f>M63+M65+M69</f>
        <v>1179655.6399999999</v>
      </c>
      <c r="N62" s="85"/>
      <c r="O62" s="89">
        <f t="shared" ref="O62" si="16">O63+O65+O69</f>
        <v>654000</v>
      </c>
      <c r="P62" s="85"/>
      <c r="Q62" s="89">
        <f t="shared" ref="Q62" si="17">Q63+Q65+Q69</f>
        <v>1033597.03</v>
      </c>
      <c r="R62" s="85"/>
      <c r="S62" s="86">
        <f t="shared" si="5"/>
        <v>0.87618538406682833</v>
      </c>
      <c r="T62" s="71"/>
      <c r="U62" s="86">
        <f t="shared" si="6"/>
        <v>1.5804235932721713</v>
      </c>
      <c r="V62" s="71"/>
    </row>
    <row r="63" spans="1:22" x14ac:dyDescent="0.2">
      <c r="A63" s="116" t="s">
        <v>35</v>
      </c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9">
        <f>M64</f>
        <v>16782.73</v>
      </c>
      <c r="N63" s="85"/>
      <c r="O63" s="89">
        <v>50000</v>
      </c>
      <c r="P63" s="85"/>
      <c r="Q63" s="89">
        <f t="shared" ref="Q63" si="18">Q64</f>
        <v>7704.37</v>
      </c>
      <c r="R63" s="85"/>
      <c r="S63" s="86">
        <f t="shared" si="5"/>
        <v>0.45906536064156428</v>
      </c>
      <c r="T63" s="71"/>
      <c r="U63" s="86">
        <f t="shared" si="6"/>
        <v>0.15408739999999999</v>
      </c>
      <c r="V63" s="71"/>
    </row>
    <row r="64" spans="1:22" x14ac:dyDescent="0.2">
      <c r="A64" s="117" t="s">
        <v>36</v>
      </c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4">
        <v>16782.73</v>
      </c>
      <c r="N64" s="85"/>
      <c r="O64" s="84" t="s">
        <v>0</v>
      </c>
      <c r="P64" s="85"/>
      <c r="Q64" s="84">
        <v>7704.37</v>
      </c>
      <c r="R64" s="85"/>
      <c r="S64" s="86">
        <f t="shared" si="5"/>
        <v>0.45906536064156428</v>
      </c>
      <c r="T64" s="71"/>
      <c r="U64" s="86">
        <v>0</v>
      </c>
      <c r="V64" s="71"/>
    </row>
    <row r="65" spans="1:22" x14ac:dyDescent="0.2">
      <c r="A65" s="116" t="s">
        <v>37</v>
      </c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9">
        <f>M68+M67+M66</f>
        <v>1152122.0799999998</v>
      </c>
      <c r="N65" s="85"/>
      <c r="O65" s="89">
        <v>564000</v>
      </c>
      <c r="P65" s="85"/>
      <c r="Q65" s="89">
        <f t="shared" ref="Q65" si="19">Q68+Q67+Q66</f>
        <v>1017676.13</v>
      </c>
      <c r="R65" s="85"/>
      <c r="S65" s="86">
        <f t="shared" si="5"/>
        <v>0.88330581252292306</v>
      </c>
      <c r="T65" s="71"/>
      <c r="U65" s="86">
        <f t="shared" si="6"/>
        <v>1.8043903014184397</v>
      </c>
      <c r="V65" s="71"/>
    </row>
    <row r="66" spans="1:22" x14ac:dyDescent="0.2">
      <c r="A66" s="117" t="s">
        <v>38</v>
      </c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4">
        <v>11935.78</v>
      </c>
      <c r="N66" s="85"/>
      <c r="O66" s="84" t="s">
        <v>0</v>
      </c>
      <c r="P66" s="85"/>
      <c r="Q66" s="84">
        <v>3311.44</v>
      </c>
      <c r="R66" s="85"/>
      <c r="S66" s="86">
        <f t="shared" si="5"/>
        <v>0.27743808950902243</v>
      </c>
      <c r="T66" s="71"/>
      <c r="U66" s="86">
        <v>0</v>
      </c>
      <c r="V66" s="71"/>
    </row>
    <row r="67" spans="1:22" x14ac:dyDescent="0.2">
      <c r="A67" s="117" t="s">
        <v>39</v>
      </c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4">
        <v>1129685.1499999999</v>
      </c>
      <c r="N67" s="85"/>
      <c r="O67" s="84" t="s">
        <v>0</v>
      </c>
      <c r="P67" s="85"/>
      <c r="Q67" s="84">
        <v>990405.05</v>
      </c>
      <c r="R67" s="85"/>
      <c r="S67" s="86">
        <f t="shared" si="5"/>
        <v>0.87670892195050998</v>
      </c>
      <c r="T67" s="71"/>
      <c r="U67" s="86">
        <v>0</v>
      </c>
      <c r="V67" s="71"/>
    </row>
    <row r="68" spans="1:22" x14ac:dyDescent="0.2">
      <c r="A68" s="117" t="s">
        <v>40</v>
      </c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4">
        <v>10501.15</v>
      </c>
      <c r="N68" s="85"/>
      <c r="O68" s="84">
        <v>0</v>
      </c>
      <c r="P68" s="85"/>
      <c r="Q68" s="84">
        <v>23959.64</v>
      </c>
      <c r="R68" s="85"/>
      <c r="S68" s="86">
        <f t="shared" si="5"/>
        <v>2.2816205844121833</v>
      </c>
      <c r="T68" s="71"/>
      <c r="U68" s="86">
        <v>0</v>
      </c>
      <c r="V68" s="71"/>
    </row>
    <row r="69" spans="1:22" x14ac:dyDescent="0.2">
      <c r="A69" s="116" t="s">
        <v>41</v>
      </c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9">
        <f>M70</f>
        <v>10750.83</v>
      </c>
      <c r="N69" s="85"/>
      <c r="O69" s="89">
        <v>40000</v>
      </c>
      <c r="P69" s="85"/>
      <c r="Q69" s="89">
        <f t="shared" ref="Q69" si="20">Q70</f>
        <v>8216.5300000000007</v>
      </c>
      <c r="R69" s="85"/>
      <c r="S69" s="86">
        <f t="shared" si="5"/>
        <v>0.76426936338868723</v>
      </c>
      <c r="T69" s="71"/>
      <c r="U69" s="86">
        <f t="shared" si="6"/>
        <v>0.20541325000000002</v>
      </c>
      <c r="V69" s="71"/>
    </row>
    <row r="70" spans="1:22" x14ac:dyDescent="0.2">
      <c r="A70" s="117" t="s">
        <v>42</v>
      </c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4">
        <v>10750.83</v>
      </c>
      <c r="N70" s="85"/>
      <c r="O70" s="84" t="s">
        <v>0</v>
      </c>
      <c r="P70" s="85"/>
      <c r="Q70" s="84">
        <v>8216.5300000000007</v>
      </c>
      <c r="R70" s="85"/>
      <c r="S70" s="86">
        <f t="shared" si="5"/>
        <v>0.76426936338868723</v>
      </c>
      <c r="T70" s="71"/>
      <c r="U70" s="86">
        <v>0</v>
      </c>
      <c r="V70" s="71"/>
    </row>
    <row r="71" spans="1:22" x14ac:dyDescent="0.2">
      <c r="A71" s="132" t="s">
        <v>326</v>
      </c>
      <c r="B71" s="133"/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4">
        <f>M72+M80+M105+M109+M112+M116+M120</f>
        <v>1855335.69</v>
      </c>
      <c r="N71" s="135"/>
      <c r="O71" s="134">
        <f>O72+O80+O105+O109+O112+O116+O120</f>
        <v>5252250</v>
      </c>
      <c r="P71" s="135"/>
      <c r="Q71" s="134">
        <f t="shared" ref="Q71" si="21">Q72+Q80+Q105+Q109+Q112+Q116+Q120</f>
        <v>1945345.94</v>
      </c>
      <c r="R71" s="135"/>
      <c r="S71" s="130">
        <f t="shared" si="5"/>
        <v>1.0485142664398377</v>
      </c>
      <c r="T71" s="131"/>
      <c r="U71" s="130">
        <f t="shared" si="6"/>
        <v>0.37038334808891427</v>
      </c>
      <c r="V71" s="131"/>
    </row>
    <row r="72" spans="1:22" x14ac:dyDescent="0.2">
      <c r="A72" s="116" t="s">
        <v>43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9">
        <f>M73+M75+M77</f>
        <v>193568.24</v>
      </c>
      <c r="N72" s="85"/>
      <c r="O72" s="89">
        <f t="shared" ref="O72" si="22">O73+O75+O77</f>
        <v>718250</v>
      </c>
      <c r="P72" s="85"/>
      <c r="Q72" s="89">
        <f t="shared" ref="Q72" si="23">Q73+Q75+Q77</f>
        <v>229127.26</v>
      </c>
      <c r="R72" s="85"/>
      <c r="S72" s="86">
        <f t="shared" si="5"/>
        <v>1.1837027603288639</v>
      </c>
      <c r="T72" s="71"/>
      <c r="U72" s="86">
        <f t="shared" si="6"/>
        <v>0.31900767142359904</v>
      </c>
      <c r="V72" s="71"/>
    </row>
    <row r="73" spans="1:22" x14ac:dyDescent="0.2">
      <c r="A73" s="116" t="s">
        <v>44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9">
        <f>M74</f>
        <v>169128.52</v>
      </c>
      <c r="N73" s="85"/>
      <c r="O73" s="89">
        <v>583900</v>
      </c>
      <c r="P73" s="85"/>
      <c r="Q73" s="89">
        <f t="shared" ref="Q73" si="24">Q74</f>
        <v>196246.57</v>
      </c>
      <c r="R73" s="85"/>
      <c r="S73" s="86">
        <f t="shared" si="5"/>
        <v>1.1603399000949102</v>
      </c>
      <c r="T73" s="71"/>
      <c r="U73" s="86">
        <f t="shared" si="6"/>
        <v>0.336096197979106</v>
      </c>
      <c r="V73" s="71"/>
    </row>
    <row r="74" spans="1:22" x14ac:dyDescent="0.2">
      <c r="A74" s="117" t="s">
        <v>45</v>
      </c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4">
        <v>169128.52</v>
      </c>
      <c r="N74" s="85"/>
      <c r="O74" s="84" t="s">
        <v>0</v>
      </c>
      <c r="P74" s="85"/>
      <c r="Q74" s="84">
        <v>196246.57</v>
      </c>
      <c r="R74" s="85"/>
      <c r="S74" s="86">
        <f t="shared" si="5"/>
        <v>1.1603399000949102</v>
      </c>
      <c r="T74" s="71"/>
      <c r="U74" s="86">
        <v>0</v>
      </c>
      <c r="V74" s="71"/>
    </row>
    <row r="75" spans="1:22" x14ac:dyDescent="0.2">
      <c r="A75" s="116" t="s">
        <v>46</v>
      </c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9">
        <f>M76</f>
        <v>0</v>
      </c>
      <c r="N75" s="85"/>
      <c r="O75" s="89">
        <v>37500</v>
      </c>
      <c r="P75" s="85"/>
      <c r="Q75" s="89">
        <f t="shared" ref="Q75" si="25">Q76</f>
        <v>500</v>
      </c>
      <c r="R75" s="85"/>
      <c r="S75" s="86">
        <v>0</v>
      </c>
      <c r="T75" s="71"/>
      <c r="U75" s="86">
        <f t="shared" si="6"/>
        <v>1.3333333333333334E-2</v>
      </c>
      <c r="V75" s="71"/>
    </row>
    <row r="76" spans="1:22" x14ac:dyDescent="0.2">
      <c r="A76" s="117" t="s">
        <v>49</v>
      </c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4">
        <v>0</v>
      </c>
      <c r="N76" s="85"/>
      <c r="O76" s="84" t="s">
        <v>0</v>
      </c>
      <c r="P76" s="85"/>
      <c r="Q76" s="84">
        <v>500</v>
      </c>
      <c r="R76" s="85"/>
      <c r="S76" s="86">
        <v>0</v>
      </c>
      <c r="T76" s="71"/>
      <c r="U76" s="86">
        <v>0</v>
      </c>
      <c r="V76" s="71"/>
    </row>
    <row r="77" spans="1:22" x14ac:dyDescent="0.2">
      <c r="A77" s="116" t="s">
        <v>50</v>
      </c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9">
        <f>M78+M79</f>
        <v>24439.72</v>
      </c>
      <c r="N77" s="85"/>
      <c r="O77" s="89">
        <v>96850</v>
      </c>
      <c r="P77" s="85"/>
      <c r="Q77" s="89">
        <f t="shared" ref="Q77" si="26">Q78+Q79</f>
        <v>32380.69</v>
      </c>
      <c r="R77" s="85"/>
      <c r="S77" s="86">
        <f t="shared" si="5"/>
        <v>1.3249206619388436</v>
      </c>
      <c r="T77" s="71"/>
      <c r="U77" s="86">
        <f t="shared" si="6"/>
        <v>0.33433856479091378</v>
      </c>
      <c r="V77" s="71"/>
    </row>
    <row r="78" spans="1:22" x14ac:dyDescent="0.2">
      <c r="A78" s="117" t="s">
        <v>51</v>
      </c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4">
        <v>24439.66</v>
      </c>
      <c r="N78" s="85"/>
      <c r="O78" s="84" t="s">
        <v>0</v>
      </c>
      <c r="P78" s="85"/>
      <c r="Q78" s="84">
        <v>32380.69</v>
      </c>
      <c r="R78" s="85"/>
      <c r="S78" s="86">
        <f t="shared" si="5"/>
        <v>1.324923914653477</v>
      </c>
      <c r="T78" s="71"/>
      <c r="U78" s="86">
        <v>0</v>
      </c>
      <c r="V78" s="71"/>
    </row>
    <row r="79" spans="1:22" x14ac:dyDescent="0.2">
      <c r="A79" s="117" t="s">
        <v>52</v>
      </c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4">
        <v>0.06</v>
      </c>
      <c r="N79" s="85"/>
      <c r="O79" s="84" t="s">
        <v>0</v>
      </c>
      <c r="P79" s="85"/>
      <c r="Q79" s="84">
        <v>0</v>
      </c>
      <c r="R79" s="85"/>
      <c r="S79" s="86">
        <f t="shared" si="5"/>
        <v>0</v>
      </c>
      <c r="T79" s="71"/>
      <c r="U79" s="86">
        <v>0</v>
      </c>
      <c r="V79" s="71"/>
    </row>
    <row r="80" spans="1:22" x14ac:dyDescent="0.2">
      <c r="A80" s="116" t="s">
        <v>53</v>
      </c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9">
        <f>M81+M85+M90+M98</f>
        <v>850537.71000000008</v>
      </c>
      <c r="N80" s="85"/>
      <c r="O80" s="89">
        <f t="shared" ref="O80" si="27">O81+O85+O90+O98</f>
        <v>2140000</v>
      </c>
      <c r="P80" s="85"/>
      <c r="Q80" s="89">
        <f t="shared" ref="Q80" si="28">Q81+Q85+Q90+Q98</f>
        <v>819803.63</v>
      </c>
      <c r="R80" s="85"/>
      <c r="S80" s="86">
        <f t="shared" si="5"/>
        <v>0.96386511775004069</v>
      </c>
      <c r="T80" s="71"/>
      <c r="U80" s="86">
        <f t="shared" si="6"/>
        <v>0.38308580841121498</v>
      </c>
      <c r="V80" s="71"/>
    </row>
    <row r="81" spans="1:22" x14ac:dyDescent="0.2">
      <c r="A81" s="116" t="s">
        <v>54</v>
      </c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9">
        <f>M82+M83+M84</f>
        <v>35855.279999999999</v>
      </c>
      <c r="N81" s="85"/>
      <c r="O81" s="89">
        <v>118000</v>
      </c>
      <c r="P81" s="85"/>
      <c r="Q81" s="89">
        <f t="shared" ref="Q81" si="29">Q82+Q83+Q84</f>
        <v>29213</v>
      </c>
      <c r="R81" s="85"/>
      <c r="S81" s="86">
        <f t="shared" si="5"/>
        <v>0.81474750720117095</v>
      </c>
      <c r="T81" s="71"/>
      <c r="U81" s="86">
        <f t="shared" si="6"/>
        <v>0.2475677966101695</v>
      </c>
      <c r="V81" s="71"/>
    </row>
    <row r="82" spans="1:22" x14ac:dyDescent="0.2">
      <c r="A82" s="117" t="s">
        <v>55</v>
      </c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4">
        <v>5388</v>
      </c>
      <c r="N82" s="85"/>
      <c r="O82" s="84" t="s">
        <v>0</v>
      </c>
      <c r="P82" s="85"/>
      <c r="Q82" s="84">
        <v>1010</v>
      </c>
      <c r="R82" s="85"/>
      <c r="S82" s="86">
        <f t="shared" si="5"/>
        <v>0.18745360059391239</v>
      </c>
      <c r="T82" s="71"/>
      <c r="U82" s="86">
        <v>0</v>
      </c>
      <c r="V82" s="71"/>
    </row>
    <row r="83" spans="1:22" x14ac:dyDescent="0.2">
      <c r="A83" s="117" t="s">
        <v>56</v>
      </c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4">
        <v>27067.279999999999</v>
      </c>
      <c r="N83" s="85"/>
      <c r="O83" s="84" t="s">
        <v>0</v>
      </c>
      <c r="P83" s="85"/>
      <c r="Q83" s="84">
        <v>26543</v>
      </c>
      <c r="R83" s="85"/>
      <c r="S83" s="86">
        <f t="shared" si="5"/>
        <v>0.98063048817613008</v>
      </c>
      <c r="T83" s="71"/>
      <c r="U83" s="86">
        <v>0</v>
      </c>
      <c r="V83" s="71"/>
    </row>
    <row r="84" spans="1:22" x14ac:dyDescent="0.2">
      <c r="A84" s="117" t="s">
        <v>57</v>
      </c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4">
        <v>3400</v>
      </c>
      <c r="N84" s="85"/>
      <c r="O84" s="84" t="s">
        <v>0</v>
      </c>
      <c r="P84" s="85"/>
      <c r="Q84" s="84">
        <v>1660</v>
      </c>
      <c r="R84" s="85"/>
      <c r="S84" s="86">
        <f t="shared" si="5"/>
        <v>0.48823529411764705</v>
      </c>
      <c r="T84" s="71"/>
      <c r="U84" s="86">
        <v>0</v>
      </c>
      <c r="V84" s="71"/>
    </row>
    <row r="85" spans="1:22" x14ac:dyDescent="0.2">
      <c r="A85" s="116" t="s">
        <v>58</v>
      </c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9">
        <f>M86+M87+M88+M89</f>
        <v>189455.25</v>
      </c>
      <c r="N85" s="85"/>
      <c r="O85" s="89">
        <v>361000</v>
      </c>
      <c r="P85" s="85"/>
      <c r="Q85" s="89">
        <f t="shared" ref="Q85" si="30">Q86+Q87+Q88+Q89</f>
        <v>111277.90999999999</v>
      </c>
      <c r="R85" s="85"/>
      <c r="S85" s="86">
        <f t="shared" si="5"/>
        <v>0.58735722551895497</v>
      </c>
      <c r="T85" s="71"/>
      <c r="U85" s="86">
        <f t="shared" si="6"/>
        <v>0.30824905817174514</v>
      </c>
      <c r="V85" s="71"/>
    </row>
    <row r="86" spans="1:22" x14ac:dyDescent="0.2">
      <c r="A86" s="117" t="s">
        <v>59</v>
      </c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4">
        <v>6131.56</v>
      </c>
      <c r="N86" s="85"/>
      <c r="O86" s="84" t="s">
        <v>0</v>
      </c>
      <c r="P86" s="85"/>
      <c r="Q86" s="84">
        <v>1841.09</v>
      </c>
      <c r="R86" s="85"/>
      <c r="S86" s="86">
        <f t="shared" si="5"/>
        <v>0.3002645330062822</v>
      </c>
      <c r="T86" s="71"/>
      <c r="U86" s="86">
        <v>0</v>
      </c>
      <c r="V86" s="71"/>
    </row>
    <row r="87" spans="1:22" x14ac:dyDescent="0.2">
      <c r="A87" s="117" t="s">
        <v>60</v>
      </c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4">
        <v>128316.01</v>
      </c>
      <c r="N87" s="85"/>
      <c r="O87" s="84" t="s">
        <v>0</v>
      </c>
      <c r="P87" s="85"/>
      <c r="Q87" s="84">
        <v>101810.06</v>
      </c>
      <c r="R87" s="85"/>
      <c r="S87" s="86">
        <f t="shared" si="5"/>
        <v>0.79343224590602535</v>
      </c>
      <c r="T87" s="71"/>
      <c r="U87" s="86">
        <v>0</v>
      </c>
      <c r="V87" s="71"/>
    </row>
    <row r="88" spans="1:22" x14ac:dyDescent="0.2">
      <c r="A88" s="117" t="s">
        <v>61</v>
      </c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4">
        <v>49095.49</v>
      </c>
      <c r="N88" s="85"/>
      <c r="O88" s="84" t="s">
        <v>0</v>
      </c>
      <c r="P88" s="85"/>
      <c r="Q88" s="84">
        <v>2067.4499999999998</v>
      </c>
      <c r="R88" s="85"/>
      <c r="S88" s="86">
        <f t="shared" si="5"/>
        <v>4.2110792661403315E-2</v>
      </c>
      <c r="T88" s="71"/>
      <c r="U88" s="86">
        <v>0</v>
      </c>
      <c r="V88" s="71"/>
    </row>
    <row r="89" spans="1:22" x14ac:dyDescent="0.2">
      <c r="A89" s="117" t="s">
        <v>62</v>
      </c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4">
        <v>5912.19</v>
      </c>
      <c r="N89" s="85"/>
      <c r="O89" s="84" t="s">
        <v>0</v>
      </c>
      <c r="P89" s="85"/>
      <c r="Q89" s="84">
        <v>5559.31</v>
      </c>
      <c r="R89" s="85"/>
      <c r="S89" s="86">
        <f t="shared" si="5"/>
        <v>0.94031314961122714</v>
      </c>
      <c r="T89" s="71"/>
      <c r="U89" s="86">
        <v>0</v>
      </c>
      <c r="V89" s="71"/>
    </row>
    <row r="90" spans="1:22" x14ac:dyDescent="0.2">
      <c r="A90" s="116" t="s">
        <v>63</v>
      </c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9">
        <f>M91+M92+M93+M94+M95+M96+M97</f>
        <v>421762.03</v>
      </c>
      <c r="N90" s="85"/>
      <c r="O90" s="89">
        <v>1171000</v>
      </c>
      <c r="P90" s="85"/>
      <c r="Q90" s="89">
        <f t="shared" ref="Q90" si="31">Q91+Q92+Q93+Q94+Q95+Q96+Q97</f>
        <v>375075.32</v>
      </c>
      <c r="R90" s="85"/>
      <c r="S90" s="86">
        <f t="shared" si="5"/>
        <v>0.88930556408788142</v>
      </c>
      <c r="T90" s="71"/>
      <c r="U90" s="86">
        <f t="shared" si="6"/>
        <v>0.32030343296327923</v>
      </c>
      <c r="V90" s="71"/>
    </row>
    <row r="91" spans="1:22" x14ac:dyDescent="0.2">
      <c r="A91" s="117" t="s">
        <v>64</v>
      </c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4">
        <v>4895.0200000000004</v>
      </c>
      <c r="N91" s="85"/>
      <c r="O91" s="84" t="s">
        <v>0</v>
      </c>
      <c r="P91" s="85"/>
      <c r="Q91" s="84">
        <v>4191.1499999999996</v>
      </c>
      <c r="R91" s="85"/>
      <c r="S91" s="86">
        <f t="shared" si="5"/>
        <v>0.85620692050287828</v>
      </c>
      <c r="T91" s="71"/>
      <c r="U91" s="86">
        <v>0</v>
      </c>
      <c r="V91" s="71"/>
    </row>
    <row r="92" spans="1:22" x14ac:dyDescent="0.2">
      <c r="A92" s="117" t="s">
        <v>65</v>
      </c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4">
        <v>210726.64</v>
      </c>
      <c r="N92" s="85"/>
      <c r="O92" s="84" t="s">
        <v>0</v>
      </c>
      <c r="P92" s="85"/>
      <c r="Q92" s="84">
        <v>181784.16</v>
      </c>
      <c r="R92" s="85"/>
      <c r="S92" s="86">
        <f t="shared" si="5"/>
        <v>0.86265391029819483</v>
      </c>
      <c r="T92" s="71"/>
      <c r="U92" s="86">
        <v>0</v>
      </c>
      <c r="V92" s="71"/>
    </row>
    <row r="93" spans="1:22" x14ac:dyDescent="0.2">
      <c r="A93" s="117" t="s">
        <v>66</v>
      </c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4">
        <v>13912.5</v>
      </c>
      <c r="N93" s="85"/>
      <c r="O93" s="84" t="s">
        <v>0</v>
      </c>
      <c r="P93" s="85"/>
      <c r="Q93" s="84">
        <v>2743.75</v>
      </c>
      <c r="R93" s="85"/>
      <c r="S93" s="86">
        <f t="shared" si="5"/>
        <v>0.197214734950584</v>
      </c>
      <c r="T93" s="71"/>
      <c r="U93" s="86">
        <v>0</v>
      </c>
      <c r="V93" s="71"/>
    </row>
    <row r="94" spans="1:22" x14ac:dyDescent="0.2">
      <c r="A94" s="117" t="s">
        <v>67</v>
      </c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4">
        <v>43477.87</v>
      </c>
      <c r="N94" s="85"/>
      <c r="O94" s="84" t="s">
        <v>0</v>
      </c>
      <c r="P94" s="85"/>
      <c r="Q94" s="84">
        <v>22614.32</v>
      </c>
      <c r="R94" s="85"/>
      <c r="S94" s="86">
        <f t="shared" si="5"/>
        <v>0.52013403600498365</v>
      </c>
      <c r="T94" s="71"/>
      <c r="U94" s="86">
        <v>0</v>
      </c>
      <c r="V94" s="71"/>
    </row>
    <row r="95" spans="1:22" x14ac:dyDescent="0.2">
      <c r="A95" s="117" t="s">
        <v>68</v>
      </c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4">
        <v>0</v>
      </c>
      <c r="N95" s="85"/>
      <c r="O95" s="84" t="s">
        <v>0</v>
      </c>
      <c r="P95" s="85"/>
      <c r="Q95" s="84">
        <v>31500</v>
      </c>
      <c r="R95" s="85"/>
      <c r="S95" s="86">
        <v>0</v>
      </c>
      <c r="T95" s="71"/>
      <c r="U95" s="86">
        <v>0</v>
      </c>
      <c r="V95" s="71"/>
    </row>
    <row r="96" spans="1:22" x14ac:dyDescent="0.2">
      <c r="A96" s="117" t="s">
        <v>69</v>
      </c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4">
        <v>0</v>
      </c>
      <c r="N96" s="85"/>
      <c r="O96" s="84" t="s">
        <v>0</v>
      </c>
      <c r="P96" s="85"/>
      <c r="Q96" s="84">
        <v>132241.94</v>
      </c>
      <c r="R96" s="85"/>
      <c r="S96" s="86">
        <v>0</v>
      </c>
      <c r="T96" s="71"/>
      <c r="U96" s="86">
        <v>0</v>
      </c>
      <c r="V96" s="71"/>
    </row>
    <row r="97" spans="1:22" x14ac:dyDescent="0.2">
      <c r="A97" s="117" t="s">
        <v>70</v>
      </c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4">
        <v>148750</v>
      </c>
      <c r="N97" s="85"/>
      <c r="O97" s="84" t="s">
        <v>0</v>
      </c>
      <c r="P97" s="85"/>
      <c r="Q97" s="84">
        <v>0</v>
      </c>
      <c r="R97" s="85"/>
      <c r="S97" s="86">
        <f t="shared" si="5"/>
        <v>0</v>
      </c>
      <c r="T97" s="71"/>
      <c r="U97" s="86">
        <v>0</v>
      </c>
      <c r="V97" s="71"/>
    </row>
    <row r="98" spans="1:22" x14ac:dyDescent="0.2">
      <c r="A98" s="116" t="s">
        <v>71</v>
      </c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9">
        <f>M99+M100+M101+M102+M103+M104</f>
        <v>203465.15</v>
      </c>
      <c r="N98" s="85"/>
      <c r="O98" s="89">
        <v>490000</v>
      </c>
      <c r="P98" s="85"/>
      <c r="Q98" s="89">
        <f t="shared" ref="Q98" si="32">Q99+Q100+Q101+Q102+Q103+Q104</f>
        <v>304237.40000000002</v>
      </c>
      <c r="R98" s="85"/>
      <c r="S98" s="86">
        <f t="shared" si="5"/>
        <v>1.4952801499421402</v>
      </c>
      <c r="T98" s="71"/>
      <c r="U98" s="86">
        <f t="shared" si="6"/>
        <v>0.62089265306122454</v>
      </c>
      <c r="V98" s="71"/>
    </row>
    <row r="99" spans="1:22" x14ac:dyDescent="0.2">
      <c r="A99" s="117" t="s">
        <v>72</v>
      </c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4">
        <v>168739.83</v>
      </c>
      <c r="N99" s="85"/>
      <c r="O99" s="84" t="s">
        <v>0</v>
      </c>
      <c r="P99" s="85"/>
      <c r="Q99" s="84">
        <v>294970.28000000003</v>
      </c>
      <c r="R99" s="85"/>
      <c r="S99" s="86">
        <f t="shared" si="5"/>
        <v>1.7480773804264236</v>
      </c>
      <c r="T99" s="71"/>
      <c r="U99" s="86">
        <v>0</v>
      </c>
      <c r="V99" s="71"/>
    </row>
    <row r="100" spans="1:22" x14ac:dyDescent="0.2">
      <c r="A100" s="117" t="s">
        <v>73</v>
      </c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4">
        <v>12451.51</v>
      </c>
      <c r="N100" s="85"/>
      <c r="O100" s="84" t="s">
        <v>0</v>
      </c>
      <c r="P100" s="85"/>
      <c r="Q100" s="84">
        <v>7335.15</v>
      </c>
      <c r="R100" s="85"/>
      <c r="S100" s="86">
        <f t="shared" si="5"/>
        <v>0.58909722595893987</v>
      </c>
      <c r="T100" s="71"/>
      <c r="U100" s="86">
        <v>0</v>
      </c>
      <c r="V100" s="71"/>
    </row>
    <row r="101" spans="1:22" x14ac:dyDescent="0.2">
      <c r="A101" s="117" t="s">
        <v>74</v>
      </c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4">
        <v>500</v>
      </c>
      <c r="N101" s="85"/>
      <c r="O101" s="84" t="s">
        <v>0</v>
      </c>
      <c r="P101" s="85"/>
      <c r="Q101" s="84">
        <v>1812.47</v>
      </c>
      <c r="R101" s="85"/>
      <c r="S101" s="86">
        <f t="shared" si="5"/>
        <v>3.6249400000000001</v>
      </c>
      <c r="T101" s="71"/>
      <c r="U101" s="86">
        <v>0</v>
      </c>
      <c r="V101" s="71"/>
    </row>
    <row r="102" spans="1:22" x14ac:dyDescent="0.2">
      <c r="A102" s="117" t="s">
        <v>75</v>
      </c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4">
        <v>1370</v>
      </c>
      <c r="N102" s="85"/>
      <c r="O102" s="84" t="s">
        <v>0</v>
      </c>
      <c r="P102" s="85"/>
      <c r="Q102" s="84">
        <v>119.5</v>
      </c>
      <c r="R102" s="85"/>
      <c r="S102" s="86">
        <f t="shared" si="5"/>
        <v>8.7226277372262767E-2</v>
      </c>
      <c r="T102" s="71"/>
      <c r="U102" s="86">
        <v>0</v>
      </c>
      <c r="V102" s="71"/>
    </row>
    <row r="103" spans="1:22" x14ac:dyDescent="0.2">
      <c r="A103" s="117" t="s">
        <v>76</v>
      </c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4">
        <v>1927.5</v>
      </c>
      <c r="N103" s="85"/>
      <c r="O103" s="84" t="s">
        <v>0</v>
      </c>
      <c r="P103" s="85"/>
      <c r="Q103" s="84">
        <v>0</v>
      </c>
      <c r="R103" s="85"/>
      <c r="S103" s="86">
        <f t="shared" si="5"/>
        <v>0</v>
      </c>
      <c r="T103" s="71"/>
      <c r="U103" s="86">
        <v>0</v>
      </c>
      <c r="V103" s="71"/>
    </row>
    <row r="104" spans="1:22" x14ac:dyDescent="0.2">
      <c r="A104" s="117" t="s">
        <v>77</v>
      </c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4">
        <v>18476.310000000001</v>
      </c>
      <c r="N104" s="85"/>
      <c r="O104" s="84" t="s">
        <v>0</v>
      </c>
      <c r="P104" s="85"/>
      <c r="Q104" s="84">
        <v>0</v>
      </c>
      <c r="R104" s="85"/>
      <c r="S104" s="86">
        <f t="shared" si="5"/>
        <v>0</v>
      </c>
      <c r="T104" s="71"/>
      <c r="U104" s="86">
        <v>0</v>
      </c>
      <c r="V104" s="71"/>
    </row>
    <row r="105" spans="1:22" x14ac:dyDescent="0.2">
      <c r="A105" s="116" t="s">
        <v>78</v>
      </c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9">
        <f>M106</f>
        <v>141619.76</v>
      </c>
      <c r="N105" s="85"/>
      <c r="O105" s="89">
        <f t="shared" ref="O105" si="33">O106</f>
        <v>74000</v>
      </c>
      <c r="P105" s="85"/>
      <c r="Q105" s="89">
        <f t="shared" ref="Q105" si="34">Q106</f>
        <v>87192.900000000009</v>
      </c>
      <c r="R105" s="85"/>
      <c r="S105" s="86">
        <f t="shared" si="5"/>
        <v>0.61568315043042021</v>
      </c>
      <c r="T105" s="71"/>
      <c r="U105" s="86">
        <f t="shared" si="6"/>
        <v>1.1782824324324326</v>
      </c>
      <c r="V105" s="71"/>
    </row>
    <row r="106" spans="1:22" x14ac:dyDescent="0.2">
      <c r="A106" s="116" t="s">
        <v>79</v>
      </c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9">
        <f>M107+M108</f>
        <v>141619.76</v>
      </c>
      <c r="N106" s="85"/>
      <c r="O106" s="89">
        <v>74000</v>
      </c>
      <c r="P106" s="85"/>
      <c r="Q106" s="89">
        <f t="shared" ref="Q106" si="35">Q107+Q108</f>
        <v>87192.900000000009</v>
      </c>
      <c r="R106" s="85"/>
      <c r="S106" s="86">
        <f t="shared" ref="S106:S134" si="36">Q106/M106</f>
        <v>0.61568315043042021</v>
      </c>
      <c r="T106" s="71"/>
      <c r="U106" s="86">
        <f t="shared" ref="U106:U140" si="37">Q106/O106</f>
        <v>1.1782824324324326</v>
      </c>
      <c r="V106" s="71"/>
    </row>
    <row r="107" spans="1:22" x14ac:dyDescent="0.2">
      <c r="A107" s="117" t="s">
        <v>80</v>
      </c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4">
        <v>8762.2000000000007</v>
      </c>
      <c r="N107" s="85"/>
      <c r="O107" s="84" t="s">
        <v>0</v>
      </c>
      <c r="P107" s="85"/>
      <c r="Q107" s="84">
        <v>9594.7999999999993</v>
      </c>
      <c r="R107" s="85"/>
      <c r="S107" s="86">
        <f t="shared" si="36"/>
        <v>1.0950217981785395</v>
      </c>
      <c r="T107" s="71"/>
      <c r="U107" s="86">
        <v>0</v>
      </c>
      <c r="V107" s="71"/>
    </row>
    <row r="108" spans="1:22" x14ac:dyDescent="0.2">
      <c r="A108" s="117" t="s">
        <v>81</v>
      </c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4">
        <v>132857.56</v>
      </c>
      <c r="N108" s="85"/>
      <c r="O108" s="84" t="s">
        <v>0</v>
      </c>
      <c r="P108" s="85"/>
      <c r="Q108" s="84">
        <v>77598.100000000006</v>
      </c>
      <c r="R108" s="85"/>
      <c r="S108" s="86">
        <f t="shared" si="36"/>
        <v>0.58406988657627013</v>
      </c>
      <c r="T108" s="71"/>
      <c r="U108" s="86">
        <v>0</v>
      </c>
      <c r="V108" s="71"/>
    </row>
    <row r="109" spans="1:22" x14ac:dyDescent="0.2">
      <c r="A109" s="116" t="s">
        <v>82</v>
      </c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9">
        <f>M110</f>
        <v>32660.85</v>
      </c>
      <c r="N109" s="85"/>
      <c r="O109" s="89">
        <f t="shared" ref="O109" si="38">O110</f>
        <v>150000</v>
      </c>
      <c r="P109" s="85"/>
      <c r="Q109" s="89">
        <f t="shared" ref="Q109:Q110" si="39">Q110</f>
        <v>44601.68</v>
      </c>
      <c r="R109" s="85"/>
      <c r="S109" s="86">
        <f t="shared" si="36"/>
        <v>1.365600711555272</v>
      </c>
      <c r="T109" s="71"/>
      <c r="U109" s="86">
        <f t="shared" si="37"/>
        <v>0.29734453333333333</v>
      </c>
      <c r="V109" s="71"/>
    </row>
    <row r="110" spans="1:22" x14ac:dyDescent="0.2">
      <c r="A110" s="116" t="s">
        <v>84</v>
      </c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9">
        <f>M111</f>
        <v>32660.85</v>
      </c>
      <c r="N110" s="85"/>
      <c r="O110" s="89">
        <v>150000</v>
      </c>
      <c r="P110" s="85"/>
      <c r="Q110" s="89">
        <f t="shared" si="39"/>
        <v>44601.68</v>
      </c>
      <c r="R110" s="85"/>
      <c r="S110" s="86">
        <f t="shared" si="36"/>
        <v>1.365600711555272</v>
      </c>
      <c r="T110" s="71"/>
      <c r="U110" s="86">
        <f t="shared" si="37"/>
        <v>0.29734453333333333</v>
      </c>
      <c r="V110" s="71"/>
    </row>
    <row r="111" spans="1:22" x14ac:dyDescent="0.2">
      <c r="A111" s="117" t="s">
        <v>85</v>
      </c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4">
        <v>32660.85</v>
      </c>
      <c r="N111" s="85"/>
      <c r="O111" s="84" t="s">
        <v>0</v>
      </c>
      <c r="P111" s="85"/>
      <c r="Q111" s="84">
        <v>44601.68</v>
      </c>
      <c r="R111" s="85"/>
      <c r="S111" s="86">
        <f t="shared" si="36"/>
        <v>1.365600711555272</v>
      </c>
      <c r="T111" s="71"/>
      <c r="U111" s="86">
        <v>0</v>
      </c>
      <c r="V111" s="71"/>
    </row>
    <row r="112" spans="1:22" x14ac:dyDescent="0.2">
      <c r="A112" s="116" t="s">
        <v>86</v>
      </c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9">
        <f>M113+M115</f>
        <v>49723.71</v>
      </c>
      <c r="N112" s="85"/>
      <c r="O112" s="89">
        <f t="shared" ref="O112" si="40">O113+O115</f>
        <v>12000</v>
      </c>
      <c r="P112" s="85"/>
      <c r="Q112" s="89">
        <f t="shared" ref="Q112" si="41">Q113+Q115</f>
        <v>35233.65</v>
      </c>
      <c r="R112" s="85"/>
      <c r="S112" s="86">
        <f t="shared" si="36"/>
        <v>0.70858851843516912</v>
      </c>
      <c r="T112" s="71"/>
      <c r="U112" s="86">
        <f t="shared" si="37"/>
        <v>2.9361375000000001</v>
      </c>
      <c r="V112" s="71"/>
    </row>
    <row r="113" spans="1:22" x14ac:dyDescent="0.2">
      <c r="A113" s="116" t="s">
        <v>87</v>
      </c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9">
        <f>M114</f>
        <v>49723.71</v>
      </c>
      <c r="N113" s="85"/>
      <c r="O113" s="89">
        <v>12000</v>
      </c>
      <c r="P113" s="85"/>
      <c r="Q113" s="89">
        <f t="shared" ref="Q113" si="42">Q114</f>
        <v>35233.65</v>
      </c>
      <c r="R113" s="85"/>
      <c r="S113" s="86">
        <f t="shared" si="36"/>
        <v>0.70858851843516912</v>
      </c>
      <c r="T113" s="71"/>
      <c r="U113" s="86">
        <f t="shared" si="37"/>
        <v>2.9361375000000001</v>
      </c>
      <c r="V113" s="71"/>
    </row>
    <row r="114" spans="1:22" x14ac:dyDescent="0.2">
      <c r="A114" s="117" t="s">
        <v>88</v>
      </c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4">
        <v>49723.71</v>
      </c>
      <c r="N114" s="85"/>
      <c r="O114" s="84" t="s">
        <v>0</v>
      </c>
      <c r="P114" s="85"/>
      <c r="Q114" s="84">
        <v>35233.65</v>
      </c>
      <c r="R114" s="85"/>
      <c r="S114" s="86">
        <f t="shared" si="36"/>
        <v>0.70858851843516912</v>
      </c>
      <c r="T114" s="71"/>
      <c r="U114" s="86">
        <v>0</v>
      </c>
      <c r="V114" s="71"/>
    </row>
    <row r="115" spans="1:22" x14ac:dyDescent="0.2">
      <c r="A115" s="116" t="s">
        <v>89</v>
      </c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9">
        <v>0</v>
      </c>
      <c r="N115" s="85"/>
      <c r="O115" s="89">
        <v>0</v>
      </c>
      <c r="P115" s="85"/>
      <c r="Q115" s="89">
        <v>0</v>
      </c>
      <c r="R115" s="85"/>
      <c r="S115" s="86">
        <v>0</v>
      </c>
      <c r="T115" s="71"/>
      <c r="U115" s="86">
        <v>0</v>
      </c>
      <c r="V115" s="71"/>
    </row>
    <row r="116" spans="1:22" x14ac:dyDescent="0.2">
      <c r="A116" s="116" t="s">
        <v>90</v>
      </c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9">
        <f>M117</f>
        <v>286763.36</v>
      </c>
      <c r="N116" s="85"/>
      <c r="O116" s="89">
        <f t="shared" ref="O116" si="43">O117</f>
        <v>1032000</v>
      </c>
      <c r="P116" s="85"/>
      <c r="Q116" s="89">
        <f t="shared" ref="Q116" si="44">Q117</f>
        <v>402025.94</v>
      </c>
      <c r="R116" s="85"/>
      <c r="S116" s="86">
        <f t="shared" si="36"/>
        <v>1.4019431910687614</v>
      </c>
      <c r="T116" s="71"/>
      <c r="U116" s="86">
        <f t="shared" si="37"/>
        <v>0.38956001937984497</v>
      </c>
      <c r="V116" s="71"/>
    </row>
    <row r="117" spans="1:22" x14ac:dyDescent="0.2">
      <c r="A117" s="116" t="s">
        <v>91</v>
      </c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9">
        <f>M118+M119</f>
        <v>286763.36</v>
      </c>
      <c r="N117" s="85"/>
      <c r="O117" s="89">
        <v>1032000</v>
      </c>
      <c r="P117" s="85"/>
      <c r="Q117" s="89">
        <f t="shared" ref="Q117" si="45">Q118+Q119</f>
        <v>402025.94</v>
      </c>
      <c r="R117" s="85"/>
      <c r="S117" s="86">
        <f t="shared" si="36"/>
        <v>1.4019431910687614</v>
      </c>
      <c r="T117" s="71"/>
      <c r="U117" s="86">
        <f t="shared" si="37"/>
        <v>0.38956001937984497</v>
      </c>
      <c r="V117" s="71"/>
    </row>
    <row r="118" spans="1:22" x14ac:dyDescent="0.2">
      <c r="A118" s="117" t="s">
        <v>92</v>
      </c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4">
        <v>25000</v>
      </c>
      <c r="N118" s="85"/>
      <c r="O118" s="84" t="s">
        <v>0</v>
      </c>
      <c r="P118" s="85"/>
      <c r="Q118" s="84">
        <v>148000</v>
      </c>
      <c r="R118" s="85"/>
      <c r="S118" s="86">
        <f t="shared" si="36"/>
        <v>5.92</v>
      </c>
      <c r="T118" s="71"/>
      <c r="U118" s="86">
        <v>0</v>
      </c>
      <c r="V118" s="71"/>
    </row>
    <row r="119" spans="1:22" x14ac:dyDescent="0.2">
      <c r="A119" s="117" t="s">
        <v>94</v>
      </c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4">
        <v>261763.36</v>
      </c>
      <c r="N119" s="85"/>
      <c r="O119" s="84" t="s">
        <v>0</v>
      </c>
      <c r="P119" s="85"/>
      <c r="Q119" s="84">
        <v>254025.94</v>
      </c>
      <c r="R119" s="85"/>
      <c r="S119" s="86">
        <f t="shared" si="36"/>
        <v>0.97044116487502308</v>
      </c>
      <c r="T119" s="71"/>
      <c r="U119" s="86">
        <v>0</v>
      </c>
      <c r="V119" s="71"/>
    </row>
    <row r="120" spans="1:22" x14ac:dyDescent="0.2">
      <c r="A120" s="116" t="s">
        <v>95</v>
      </c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9">
        <f>M121+M124+M125</f>
        <v>300462.06</v>
      </c>
      <c r="N120" s="85"/>
      <c r="O120" s="89">
        <f>O121+O124+O125+O123</f>
        <v>1126000</v>
      </c>
      <c r="P120" s="85"/>
      <c r="Q120" s="89">
        <f>Q121+Q124+Q125</f>
        <v>327360.88</v>
      </c>
      <c r="R120" s="85"/>
      <c r="S120" s="86">
        <f t="shared" si="36"/>
        <v>1.0895248471637318</v>
      </c>
      <c r="T120" s="71"/>
      <c r="U120" s="86">
        <f t="shared" si="37"/>
        <v>0.29072902309058613</v>
      </c>
      <c r="V120" s="71"/>
    </row>
    <row r="121" spans="1:22" x14ac:dyDescent="0.2">
      <c r="A121" s="116" t="s">
        <v>96</v>
      </c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9">
        <f>M122</f>
        <v>294377.84999999998</v>
      </c>
      <c r="N121" s="85"/>
      <c r="O121" s="89">
        <v>591000</v>
      </c>
      <c r="P121" s="85"/>
      <c r="Q121" s="89">
        <f t="shared" ref="Q121" si="46">Q122</f>
        <v>327360.88</v>
      </c>
      <c r="R121" s="85"/>
      <c r="S121" s="86">
        <f t="shared" si="36"/>
        <v>1.1120431785203948</v>
      </c>
      <c r="T121" s="71"/>
      <c r="U121" s="86">
        <f t="shared" si="37"/>
        <v>0.55391011844331639</v>
      </c>
      <c r="V121" s="71"/>
    </row>
    <row r="122" spans="1:22" x14ac:dyDescent="0.2">
      <c r="A122" s="117" t="s">
        <v>97</v>
      </c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4">
        <v>294377.84999999998</v>
      </c>
      <c r="N122" s="85"/>
      <c r="O122" s="84" t="s">
        <v>0</v>
      </c>
      <c r="P122" s="85"/>
      <c r="Q122" s="84">
        <v>327360.88</v>
      </c>
      <c r="R122" s="85"/>
      <c r="S122" s="86">
        <f t="shared" si="36"/>
        <v>1.1120431785203948</v>
      </c>
      <c r="T122" s="71"/>
      <c r="U122" s="86">
        <v>0</v>
      </c>
      <c r="V122" s="71"/>
    </row>
    <row r="123" spans="1:22" s="17" customFormat="1" x14ac:dyDescent="0.2">
      <c r="A123" s="87" t="s">
        <v>393</v>
      </c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9">
        <v>0</v>
      </c>
      <c r="N123" s="85"/>
      <c r="O123" s="89">
        <v>515000</v>
      </c>
      <c r="P123" s="85"/>
      <c r="Q123" s="89">
        <v>0</v>
      </c>
      <c r="R123" s="85"/>
      <c r="S123" s="86">
        <v>0</v>
      </c>
      <c r="T123" s="71"/>
      <c r="U123" s="86">
        <f t="shared" si="37"/>
        <v>0</v>
      </c>
      <c r="V123" s="71"/>
    </row>
    <row r="124" spans="1:22" x14ac:dyDescent="0.2">
      <c r="A124" s="116" t="s">
        <v>98</v>
      </c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9">
        <v>0</v>
      </c>
      <c r="N124" s="85"/>
      <c r="O124" s="89" t="s">
        <v>48</v>
      </c>
      <c r="P124" s="85"/>
      <c r="Q124" s="89">
        <v>0</v>
      </c>
      <c r="R124" s="85"/>
      <c r="S124" s="86">
        <v>0</v>
      </c>
      <c r="T124" s="71"/>
      <c r="U124" s="86">
        <f t="shared" si="37"/>
        <v>0</v>
      </c>
      <c r="V124" s="71"/>
    </row>
    <row r="125" spans="1:22" x14ac:dyDescent="0.2">
      <c r="A125" s="116" t="s">
        <v>99</v>
      </c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9">
        <f>M126</f>
        <v>6084.21</v>
      </c>
      <c r="N125" s="85"/>
      <c r="O125" s="89">
        <v>0</v>
      </c>
      <c r="P125" s="85"/>
      <c r="Q125" s="89">
        <f t="shared" ref="Q125" si="47">Q126</f>
        <v>0</v>
      </c>
      <c r="R125" s="85"/>
      <c r="S125" s="86">
        <f t="shared" si="36"/>
        <v>0</v>
      </c>
      <c r="T125" s="71"/>
      <c r="U125" s="86">
        <v>0</v>
      </c>
      <c r="V125" s="71"/>
    </row>
    <row r="126" spans="1:22" x14ac:dyDescent="0.2">
      <c r="A126" s="117" t="s">
        <v>100</v>
      </c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4">
        <v>6084.21</v>
      </c>
      <c r="N126" s="85"/>
      <c r="O126" s="84" t="s">
        <v>0</v>
      </c>
      <c r="P126" s="85"/>
      <c r="Q126" s="84">
        <v>0</v>
      </c>
      <c r="R126" s="85"/>
      <c r="S126" s="86">
        <f t="shared" si="36"/>
        <v>0</v>
      </c>
      <c r="T126" s="71"/>
      <c r="U126" s="86">
        <v>0</v>
      </c>
      <c r="V126" s="71"/>
    </row>
    <row r="127" spans="1:22" x14ac:dyDescent="0.2">
      <c r="A127" s="132" t="s">
        <v>327</v>
      </c>
      <c r="B127" s="133"/>
      <c r="C127" s="133"/>
      <c r="D127" s="133"/>
      <c r="E127" s="133"/>
      <c r="F127" s="133"/>
      <c r="G127" s="133"/>
      <c r="H127" s="133"/>
      <c r="I127" s="133"/>
      <c r="J127" s="133"/>
      <c r="K127" s="133"/>
      <c r="L127" s="133"/>
      <c r="M127" s="134">
        <f>M128+M131+M140</f>
        <v>2639875.4699999997</v>
      </c>
      <c r="N127" s="135"/>
      <c r="O127" s="134">
        <f t="shared" ref="O127" si="48">O128+O131+O140</f>
        <v>25604000</v>
      </c>
      <c r="P127" s="135"/>
      <c r="Q127" s="134">
        <f>Q128+Q131+Q140</f>
        <v>790263.54999999993</v>
      </c>
      <c r="R127" s="135"/>
      <c r="S127" s="130">
        <f t="shared" si="36"/>
        <v>0.29935637456413805</v>
      </c>
      <c r="T127" s="131"/>
      <c r="U127" s="130">
        <f t="shared" si="37"/>
        <v>3.0864847289486016E-2</v>
      </c>
      <c r="V127" s="131"/>
    </row>
    <row r="128" spans="1:22" x14ac:dyDescent="0.2">
      <c r="A128" s="116" t="s">
        <v>101</v>
      </c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9">
        <f>M129</f>
        <v>18750</v>
      </c>
      <c r="N128" s="85"/>
      <c r="O128" s="89">
        <f t="shared" ref="O128" si="49">O129</f>
        <v>0</v>
      </c>
      <c r="P128" s="85"/>
      <c r="Q128" s="89">
        <f>Q129</f>
        <v>0</v>
      </c>
      <c r="R128" s="85"/>
      <c r="S128" s="86">
        <f t="shared" si="36"/>
        <v>0</v>
      </c>
      <c r="T128" s="71"/>
      <c r="U128" s="86">
        <v>0</v>
      </c>
      <c r="V128" s="71"/>
    </row>
    <row r="129" spans="1:22" x14ac:dyDescent="0.2">
      <c r="A129" s="116" t="s">
        <v>102</v>
      </c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9">
        <f>M130</f>
        <v>18750</v>
      </c>
      <c r="N129" s="85"/>
      <c r="O129" s="89">
        <v>0</v>
      </c>
      <c r="P129" s="85"/>
      <c r="Q129" s="89">
        <f>Q130</f>
        <v>0</v>
      </c>
      <c r="R129" s="85"/>
      <c r="S129" s="86">
        <f t="shared" si="36"/>
        <v>0</v>
      </c>
      <c r="T129" s="71"/>
      <c r="U129" s="86">
        <v>0</v>
      </c>
      <c r="V129" s="71"/>
    </row>
    <row r="130" spans="1:22" x14ac:dyDescent="0.2">
      <c r="A130" s="117" t="s">
        <v>103</v>
      </c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4">
        <v>18750</v>
      </c>
      <c r="N130" s="85"/>
      <c r="O130" s="84" t="s">
        <v>0</v>
      </c>
      <c r="P130" s="85"/>
      <c r="Q130" s="84">
        <v>0</v>
      </c>
      <c r="R130" s="85"/>
      <c r="S130" s="86">
        <f t="shared" si="36"/>
        <v>0</v>
      </c>
      <c r="T130" s="71"/>
      <c r="U130" s="86">
        <v>0</v>
      </c>
      <c r="V130" s="71"/>
    </row>
    <row r="131" spans="1:22" x14ac:dyDescent="0.2">
      <c r="A131" s="116" t="s">
        <v>104</v>
      </c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9">
        <f>M132+M136+M139</f>
        <v>2621125.4699999997</v>
      </c>
      <c r="N131" s="85"/>
      <c r="O131" s="89">
        <f t="shared" ref="O131" si="50">O132+O136+O139</f>
        <v>24204000</v>
      </c>
      <c r="P131" s="85"/>
      <c r="Q131" s="89">
        <f>Q132+Q136+Q139</f>
        <v>790263.54999999993</v>
      </c>
      <c r="R131" s="85"/>
      <c r="S131" s="86">
        <f t="shared" si="36"/>
        <v>0.30149779514370217</v>
      </c>
      <c r="T131" s="71"/>
      <c r="U131" s="86">
        <f t="shared" si="37"/>
        <v>3.265012188068088E-2</v>
      </c>
      <c r="V131" s="71"/>
    </row>
    <row r="132" spans="1:22" x14ac:dyDescent="0.2">
      <c r="A132" s="116" t="s">
        <v>105</v>
      </c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9">
        <f>M133+M134+M135</f>
        <v>2621125.4699999997</v>
      </c>
      <c r="N132" s="85"/>
      <c r="O132" s="89">
        <v>23457500</v>
      </c>
      <c r="P132" s="85"/>
      <c r="Q132" s="89">
        <f t="shared" ref="Q132" si="51">Q133+Q134+Q135</f>
        <v>731693.44</v>
      </c>
      <c r="R132" s="85"/>
      <c r="S132" s="86">
        <f t="shared" si="36"/>
        <v>0.27915239021350624</v>
      </c>
      <c r="T132" s="71"/>
      <c r="U132" s="86">
        <f t="shared" si="37"/>
        <v>3.1192302675050621E-2</v>
      </c>
      <c r="V132" s="71"/>
    </row>
    <row r="133" spans="1:22" x14ac:dyDescent="0.2">
      <c r="A133" s="117" t="s">
        <v>106</v>
      </c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4">
        <v>2000289.22</v>
      </c>
      <c r="N133" s="85"/>
      <c r="O133" s="84" t="s">
        <v>0</v>
      </c>
      <c r="P133" s="85"/>
      <c r="Q133" s="84">
        <v>17254.8</v>
      </c>
      <c r="R133" s="85"/>
      <c r="S133" s="86">
        <f t="shared" si="36"/>
        <v>8.6261525720765526E-3</v>
      </c>
      <c r="T133" s="71"/>
      <c r="U133" s="86">
        <v>0</v>
      </c>
      <c r="V133" s="71"/>
    </row>
    <row r="134" spans="1:22" x14ac:dyDescent="0.2">
      <c r="A134" s="117" t="s">
        <v>107</v>
      </c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4">
        <v>620836.25</v>
      </c>
      <c r="N134" s="85"/>
      <c r="O134" s="84" t="s">
        <v>0</v>
      </c>
      <c r="P134" s="85"/>
      <c r="Q134" s="84">
        <v>167125</v>
      </c>
      <c r="R134" s="85"/>
      <c r="S134" s="86">
        <f t="shared" si="36"/>
        <v>0.26919336620566214</v>
      </c>
      <c r="T134" s="71"/>
      <c r="U134" s="86">
        <v>0</v>
      </c>
      <c r="V134" s="71"/>
    </row>
    <row r="135" spans="1:22" x14ac:dyDescent="0.2">
      <c r="A135" s="117" t="s">
        <v>108</v>
      </c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4">
        <v>0</v>
      </c>
      <c r="N135" s="85"/>
      <c r="O135" s="84" t="s">
        <v>0</v>
      </c>
      <c r="P135" s="85"/>
      <c r="Q135" s="84">
        <v>547313.64</v>
      </c>
      <c r="R135" s="85"/>
      <c r="S135" s="86">
        <v>0</v>
      </c>
      <c r="T135" s="71"/>
      <c r="U135" s="86">
        <v>0</v>
      </c>
      <c r="V135" s="71"/>
    </row>
    <row r="136" spans="1:22" x14ac:dyDescent="0.2">
      <c r="A136" s="116" t="s">
        <v>109</v>
      </c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9">
        <f>M137+M138</f>
        <v>0</v>
      </c>
      <c r="N136" s="85"/>
      <c r="O136" s="89">
        <v>696500</v>
      </c>
      <c r="P136" s="85"/>
      <c r="Q136" s="89">
        <f t="shared" ref="Q136" si="52">Q137+Q138</f>
        <v>58570.11</v>
      </c>
      <c r="R136" s="85"/>
      <c r="S136" s="86">
        <v>0</v>
      </c>
      <c r="T136" s="71"/>
      <c r="U136" s="86">
        <f t="shared" si="37"/>
        <v>8.4092045944005739E-2</v>
      </c>
      <c r="V136" s="71"/>
    </row>
    <row r="137" spans="1:22" x14ac:dyDescent="0.2">
      <c r="A137" s="117" t="s">
        <v>110</v>
      </c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4">
        <v>0</v>
      </c>
      <c r="N137" s="85"/>
      <c r="O137" s="84" t="s">
        <v>0</v>
      </c>
      <c r="P137" s="85"/>
      <c r="Q137" s="84">
        <v>3289.3</v>
      </c>
      <c r="R137" s="85"/>
      <c r="S137" s="86">
        <v>0</v>
      </c>
      <c r="T137" s="71"/>
      <c r="U137" s="86">
        <v>0</v>
      </c>
      <c r="V137" s="71"/>
    </row>
    <row r="138" spans="1:22" s="17" customFormat="1" x14ac:dyDescent="0.2">
      <c r="A138" s="129" t="s">
        <v>386</v>
      </c>
      <c r="B138" s="88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4">
        <v>0</v>
      </c>
      <c r="N138" s="85"/>
      <c r="O138" s="84" t="s">
        <v>0</v>
      </c>
      <c r="P138" s="85"/>
      <c r="Q138" s="84">
        <v>55280.81</v>
      </c>
      <c r="R138" s="85"/>
      <c r="S138" s="86">
        <v>0</v>
      </c>
      <c r="T138" s="71"/>
      <c r="U138" s="86">
        <v>0</v>
      </c>
      <c r="V138" s="71"/>
    </row>
    <row r="139" spans="1:22" s="17" customFormat="1" x14ac:dyDescent="0.2">
      <c r="A139" s="87" t="s">
        <v>387</v>
      </c>
      <c r="B139" s="88"/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89">
        <v>0</v>
      </c>
      <c r="N139" s="85"/>
      <c r="O139" s="89">
        <v>50000</v>
      </c>
      <c r="P139" s="85"/>
      <c r="Q139" s="89">
        <v>0</v>
      </c>
      <c r="R139" s="85"/>
      <c r="S139" s="86">
        <v>0</v>
      </c>
      <c r="T139" s="71"/>
      <c r="U139" s="86">
        <f t="shared" si="37"/>
        <v>0</v>
      </c>
      <c r="V139" s="71"/>
    </row>
    <row r="140" spans="1:22" x14ac:dyDescent="0.2">
      <c r="A140" s="116" t="s">
        <v>111</v>
      </c>
      <c r="B140" s="88"/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89">
        <f>M141</f>
        <v>0</v>
      </c>
      <c r="N140" s="85"/>
      <c r="O140" s="89">
        <f t="shared" ref="O140" si="53">O141</f>
        <v>1400000</v>
      </c>
      <c r="P140" s="85"/>
      <c r="Q140" s="89">
        <v>0</v>
      </c>
      <c r="R140" s="85"/>
      <c r="S140" s="86">
        <v>0</v>
      </c>
      <c r="T140" s="71"/>
      <c r="U140" s="86">
        <f t="shared" si="37"/>
        <v>0</v>
      </c>
      <c r="V140" s="71"/>
    </row>
    <row r="141" spans="1:22" x14ac:dyDescent="0.2">
      <c r="A141" s="116" t="s">
        <v>112</v>
      </c>
      <c r="B141" s="88"/>
      <c r="C141" s="88"/>
      <c r="D141" s="88"/>
      <c r="E141" s="88"/>
      <c r="F141" s="88"/>
      <c r="G141" s="88"/>
      <c r="H141" s="88"/>
      <c r="I141" s="88"/>
      <c r="J141" s="88"/>
      <c r="K141" s="88"/>
      <c r="L141" s="88"/>
      <c r="M141" s="89">
        <v>0</v>
      </c>
      <c r="N141" s="85"/>
      <c r="O141" s="89">
        <v>1400000</v>
      </c>
      <c r="P141" s="85"/>
      <c r="Q141" s="89" t="s">
        <v>0</v>
      </c>
      <c r="R141" s="85"/>
      <c r="S141" s="86">
        <v>0</v>
      </c>
      <c r="T141" s="71"/>
      <c r="U141" s="86">
        <v>0</v>
      </c>
      <c r="V141" s="71"/>
    </row>
    <row r="142" spans="1:22" x14ac:dyDescent="0.2">
      <c r="M142" s="21"/>
      <c r="N142" s="21"/>
      <c r="O142" s="21"/>
      <c r="P142" s="21"/>
      <c r="Q142" s="21"/>
      <c r="R142" s="21"/>
      <c r="S142" s="24"/>
      <c r="T142" s="24"/>
      <c r="U142" s="24"/>
      <c r="V142" s="24"/>
    </row>
    <row r="143" spans="1:22" x14ac:dyDescent="0.2">
      <c r="A143" s="2" t="s">
        <v>313</v>
      </c>
      <c r="M143" s="21"/>
      <c r="N143" s="21"/>
      <c r="O143" s="21"/>
      <c r="P143" s="21"/>
      <c r="Q143" s="21"/>
      <c r="R143" s="21"/>
      <c r="S143" s="24"/>
      <c r="T143" s="24"/>
      <c r="U143" s="24"/>
      <c r="V143" s="24"/>
    </row>
    <row r="144" spans="1:22" s="3" customFormat="1" ht="28.5" customHeight="1" x14ac:dyDescent="0.2">
      <c r="A144" s="126" t="s">
        <v>1</v>
      </c>
      <c r="B144" s="126"/>
      <c r="C144" s="126"/>
      <c r="D144" s="126"/>
      <c r="E144" s="126"/>
      <c r="F144" s="126"/>
      <c r="G144" s="126"/>
      <c r="H144" s="126"/>
      <c r="I144" s="126"/>
      <c r="J144" s="126"/>
      <c r="K144" s="126"/>
      <c r="L144" s="126"/>
      <c r="M144" s="127" t="s">
        <v>324</v>
      </c>
      <c r="N144" s="127"/>
      <c r="O144" s="127" t="s">
        <v>383</v>
      </c>
      <c r="P144" s="128"/>
      <c r="Q144" s="127" t="s">
        <v>385</v>
      </c>
      <c r="R144" s="128"/>
      <c r="S144" s="118" t="s">
        <v>394</v>
      </c>
      <c r="T144" s="119"/>
      <c r="U144" s="118" t="s">
        <v>395</v>
      </c>
      <c r="V144" s="119"/>
    </row>
    <row r="145" spans="1:22" x14ac:dyDescent="0.2">
      <c r="A145" s="120" t="s">
        <v>113</v>
      </c>
      <c r="B145" s="88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121" t="s">
        <v>3</v>
      </c>
      <c r="N145" s="85"/>
      <c r="O145" s="121" t="s">
        <v>4</v>
      </c>
      <c r="P145" s="85"/>
      <c r="Q145" s="122">
        <v>3</v>
      </c>
      <c r="R145" s="123"/>
      <c r="S145" s="124">
        <v>4</v>
      </c>
      <c r="T145" s="125"/>
      <c r="U145" s="124">
        <v>5</v>
      </c>
      <c r="V145" s="125"/>
    </row>
    <row r="146" spans="1:22" x14ac:dyDescent="0.2">
      <c r="A146" s="112" t="s">
        <v>114</v>
      </c>
      <c r="B146" s="88"/>
      <c r="C146" s="88"/>
      <c r="D146" s="88"/>
      <c r="E146" s="88"/>
      <c r="F146" s="88"/>
      <c r="G146" s="88"/>
      <c r="H146" s="88"/>
      <c r="I146" s="88"/>
      <c r="J146" s="88"/>
      <c r="K146" s="88"/>
      <c r="L146" s="88"/>
      <c r="M146" s="113">
        <f>M147+M149+M154</f>
        <v>4886487.6399999997</v>
      </c>
      <c r="N146" s="85"/>
      <c r="O146" s="113">
        <f t="shared" ref="O146" si="54">O147+O149+O154</f>
        <v>30964250</v>
      </c>
      <c r="P146" s="85"/>
      <c r="Q146" s="113">
        <f>Q147+Q149+Q154</f>
        <v>4744306.3099999996</v>
      </c>
      <c r="R146" s="85"/>
      <c r="S146" s="111">
        <f>Q146/M146</f>
        <v>0.97090316389299203</v>
      </c>
      <c r="T146" s="99"/>
      <c r="U146" s="111">
        <f>Q146/O146</f>
        <v>0.15321883494675309</v>
      </c>
      <c r="V146" s="99"/>
    </row>
    <row r="147" spans="1:22" x14ac:dyDescent="0.2">
      <c r="A147" s="92" t="s">
        <v>115</v>
      </c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90">
        <f>M148</f>
        <v>3589208.36</v>
      </c>
      <c r="N147" s="69"/>
      <c r="O147" s="90">
        <f t="shared" ref="O147" si="55">O148</f>
        <v>9230250</v>
      </c>
      <c r="P147" s="69"/>
      <c r="Q147" s="90">
        <f t="shared" ref="Q147" si="56">Q148</f>
        <v>3292633.99</v>
      </c>
      <c r="R147" s="69"/>
      <c r="S147" s="82">
        <f t="shared" ref="S147:S177" si="57">Q147/M147</f>
        <v>0.91737053404166269</v>
      </c>
      <c r="T147" s="83"/>
      <c r="U147" s="82">
        <f t="shared" ref="U147:U180" si="58">Q147/O147</f>
        <v>0.35672208120040089</v>
      </c>
      <c r="V147" s="83"/>
    </row>
    <row r="148" spans="1:22" x14ac:dyDescent="0.2">
      <c r="A148" s="91" t="s">
        <v>116</v>
      </c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81">
        <v>3589208.36</v>
      </c>
      <c r="N148" s="69"/>
      <c r="O148" s="81">
        <v>9230250</v>
      </c>
      <c r="P148" s="69"/>
      <c r="Q148" s="81">
        <v>3292633.99</v>
      </c>
      <c r="R148" s="69"/>
      <c r="S148" s="82">
        <f t="shared" si="57"/>
        <v>0.91737053404166269</v>
      </c>
      <c r="T148" s="83"/>
      <c r="U148" s="82">
        <f t="shared" si="58"/>
        <v>0.35672208120040089</v>
      </c>
      <c r="V148" s="83"/>
    </row>
    <row r="149" spans="1:22" x14ac:dyDescent="0.2">
      <c r="A149" s="92" t="s">
        <v>117</v>
      </c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90">
        <f>M150+M151+M152+M153</f>
        <v>1166418.67</v>
      </c>
      <c r="N149" s="69"/>
      <c r="O149" s="90">
        <f t="shared" ref="O149" si="59">O150+O151+O152+O153</f>
        <v>647000</v>
      </c>
      <c r="P149" s="69"/>
      <c r="Q149" s="90">
        <f t="shared" ref="Q149" si="60">Q150+Q151+Q152+Q153</f>
        <v>1009637.39</v>
      </c>
      <c r="R149" s="69"/>
      <c r="S149" s="82">
        <f t="shared" si="57"/>
        <v>0.86558747383561696</v>
      </c>
      <c r="T149" s="83"/>
      <c r="U149" s="82">
        <f t="shared" si="58"/>
        <v>1.5604905564142195</v>
      </c>
      <c r="V149" s="83"/>
    </row>
    <row r="150" spans="1:22" x14ac:dyDescent="0.2">
      <c r="A150" s="91" t="s">
        <v>118</v>
      </c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81">
        <v>10750.83</v>
      </c>
      <c r="N150" s="69"/>
      <c r="O150" s="81" t="s">
        <v>19</v>
      </c>
      <c r="P150" s="69"/>
      <c r="Q150" s="81">
        <v>8216.5300000000007</v>
      </c>
      <c r="R150" s="69"/>
      <c r="S150" s="82">
        <f t="shared" si="57"/>
        <v>0.76426936338868723</v>
      </c>
      <c r="T150" s="83"/>
      <c r="U150" s="82">
        <f t="shared" si="58"/>
        <v>0.20541325000000002</v>
      </c>
      <c r="V150" s="83"/>
    </row>
    <row r="151" spans="1:22" x14ac:dyDescent="0.2">
      <c r="A151" s="91" t="s">
        <v>119</v>
      </c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81">
        <v>1129685.1499999999</v>
      </c>
      <c r="N151" s="69"/>
      <c r="O151" s="81">
        <v>532000</v>
      </c>
      <c r="P151" s="69"/>
      <c r="Q151" s="81">
        <v>990405.05</v>
      </c>
      <c r="R151" s="69"/>
      <c r="S151" s="82">
        <f t="shared" si="57"/>
        <v>0.87670892195050998</v>
      </c>
      <c r="T151" s="83"/>
      <c r="U151" s="82">
        <f t="shared" si="58"/>
        <v>1.8616636278195489</v>
      </c>
      <c r="V151" s="83"/>
    </row>
    <row r="152" spans="1:22" x14ac:dyDescent="0.2">
      <c r="A152" s="91" t="s">
        <v>120</v>
      </c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81">
        <v>11935.78</v>
      </c>
      <c r="N152" s="69"/>
      <c r="O152" s="81" t="s">
        <v>93</v>
      </c>
      <c r="P152" s="69"/>
      <c r="Q152" s="81">
        <v>3311.44</v>
      </c>
      <c r="R152" s="69"/>
      <c r="S152" s="82">
        <f t="shared" si="57"/>
        <v>0.27743808950902243</v>
      </c>
      <c r="T152" s="83"/>
      <c r="U152" s="82">
        <f t="shared" si="58"/>
        <v>0.13245760000000001</v>
      </c>
      <c r="V152" s="83"/>
    </row>
    <row r="153" spans="1:22" x14ac:dyDescent="0.2">
      <c r="A153" s="91" t="s">
        <v>121</v>
      </c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81">
        <v>14046.91</v>
      </c>
      <c r="N153" s="69"/>
      <c r="O153" s="81" t="s">
        <v>20</v>
      </c>
      <c r="P153" s="69"/>
      <c r="Q153" s="81">
        <v>7704.37</v>
      </c>
      <c r="R153" s="69"/>
      <c r="S153" s="82">
        <f t="shared" si="57"/>
        <v>0.54847436197711807</v>
      </c>
      <c r="T153" s="83"/>
      <c r="U153" s="82">
        <f t="shared" si="58"/>
        <v>0.15408739999999999</v>
      </c>
      <c r="V153" s="83"/>
    </row>
    <row r="154" spans="1:22" x14ac:dyDescent="0.2">
      <c r="A154" s="92" t="s">
        <v>122</v>
      </c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90">
        <f>M155+M156+M157+M158+M159+M160+M161+M162</f>
        <v>130860.60999999999</v>
      </c>
      <c r="N154" s="69"/>
      <c r="O154" s="90">
        <f t="shared" ref="O154" si="61">O155+O156+O157+O158+O159+O160+O161+O162</f>
        <v>21087000</v>
      </c>
      <c r="P154" s="69"/>
      <c r="Q154" s="90">
        <f>Q155+Q156+Q157+Q158+Q159+Q160+Q161+Q162</f>
        <v>442034.93</v>
      </c>
      <c r="R154" s="69"/>
      <c r="S154" s="82">
        <f t="shared" si="57"/>
        <v>3.3779066901797266</v>
      </c>
      <c r="T154" s="83"/>
      <c r="U154" s="82">
        <f t="shared" si="58"/>
        <v>2.0962437994973205E-2</v>
      </c>
      <c r="V154" s="83"/>
    </row>
    <row r="155" spans="1:22" x14ac:dyDescent="0.2">
      <c r="A155" s="91" t="s">
        <v>123</v>
      </c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81">
        <v>0</v>
      </c>
      <c r="N155" s="69"/>
      <c r="O155" s="81" t="s">
        <v>20</v>
      </c>
      <c r="P155" s="69"/>
      <c r="Q155" s="81">
        <v>110926.55</v>
      </c>
      <c r="R155" s="69"/>
      <c r="S155" s="82">
        <v>0</v>
      </c>
      <c r="T155" s="83"/>
      <c r="U155" s="82">
        <f t="shared" si="58"/>
        <v>2.218531</v>
      </c>
      <c r="V155" s="83"/>
    </row>
    <row r="156" spans="1:22" x14ac:dyDescent="0.2">
      <c r="A156" s="91" t="s">
        <v>124</v>
      </c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81">
        <v>62999.68</v>
      </c>
      <c r="N156" s="69"/>
      <c r="O156" s="81">
        <v>0</v>
      </c>
      <c r="P156" s="69"/>
      <c r="Q156" s="81">
        <v>66334.19</v>
      </c>
      <c r="R156" s="69"/>
      <c r="S156" s="82">
        <f t="shared" si="57"/>
        <v>1.0529289990044395</v>
      </c>
      <c r="T156" s="83"/>
      <c r="U156" s="82">
        <v>0</v>
      </c>
      <c r="V156" s="83"/>
    </row>
    <row r="157" spans="1:22" x14ac:dyDescent="0.2">
      <c r="A157" s="91" t="s">
        <v>125</v>
      </c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81">
        <v>67860.929999999993</v>
      </c>
      <c r="N157" s="69"/>
      <c r="O157" s="81">
        <v>0</v>
      </c>
      <c r="P157" s="69"/>
      <c r="Q157" s="81" t="s">
        <v>126</v>
      </c>
      <c r="R157" s="69"/>
      <c r="S157" s="82">
        <f t="shared" si="57"/>
        <v>2.9472039360498008</v>
      </c>
      <c r="T157" s="83"/>
      <c r="U157" s="82">
        <v>0</v>
      </c>
      <c r="V157" s="83"/>
    </row>
    <row r="158" spans="1:22" x14ac:dyDescent="0.2">
      <c r="A158" s="91" t="s">
        <v>127</v>
      </c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81">
        <v>0</v>
      </c>
      <c r="N158" s="69"/>
      <c r="O158" s="81">
        <v>600000</v>
      </c>
      <c r="P158" s="69"/>
      <c r="Q158" s="81">
        <v>64774.19</v>
      </c>
      <c r="R158" s="69"/>
      <c r="S158" s="82">
        <v>0</v>
      </c>
      <c r="T158" s="83"/>
      <c r="U158" s="82">
        <f t="shared" si="58"/>
        <v>0.10795698333333334</v>
      </c>
      <c r="V158" s="83"/>
    </row>
    <row r="159" spans="1:22" x14ac:dyDescent="0.2">
      <c r="A159" s="80" t="s">
        <v>391</v>
      </c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81">
        <v>0</v>
      </c>
      <c r="N159" s="69"/>
      <c r="O159" s="81">
        <v>512000</v>
      </c>
      <c r="P159" s="69"/>
      <c r="Q159" s="81">
        <v>0</v>
      </c>
      <c r="R159" s="69"/>
      <c r="S159" s="82">
        <v>0</v>
      </c>
      <c r="T159" s="83"/>
      <c r="U159" s="82">
        <f t="shared" si="58"/>
        <v>0</v>
      </c>
      <c r="V159" s="83"/>
    </row>
    <row r="160" spans="1:22" s="17" customFormat="1" x14ac:dyDescent="0.2">
      <c r="A160" s="80" t="s">
        <v>388</v>
      </c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81">
        <v>0</v>
      </c>
      <c r="N160" s="69"/>
      <c r="O160" s="81">
        <v>4200000</v>
      </c>
      <c r="P160" s="69"/>
      <c r="Q160" s="81">
        <v>0</v>
      </c>
      <c r="R160" s="69"/>
      <c r="S160" s="82">
        <v>0</v>
      </c>
      <c r="T160" s="83"/>
      <c r="U160" s="82">
        <f t="shared" si="58"/>
        <v>0</v>
      </c>
      <c r="V160" s="83"/>
    </row>
    <row r="161" spans="1:22" s="17" customFormat="1" x14ac:dyDescent="0.2">
      <c r="A161" s="80" t="s">
        <v>389</v>
      </c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81">
        <v>0</v>
      </c>
      <c r="N161" s="69"/>
      <c r="O161" s="81">
        <v>42000</v>
      </c>
      <c r="P161" s="69"/>
      <c r="Q161" s="81">
        <v>0</v>
      </c>
      <c r="R161" s="69"/>
      <c r="S161" s="82">
        <v>0</v>
      </c>
      <c r="T161" s="83"/>
      <c r="U161" s="82">
        <f t="shared" si="58"/>
        <v>0</v>
      </c>
      <c r="V161" s="83"/>
    </row>
    <row r="162" spans="1:22" s="17" customFormat="1" x14ac:dyDescent="0.2">
      <c r="A162" s="80" t="s">
        <v>390</v>
      </c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81">
        <v>0</v>
      </c>
      <c r="N162" s="69"/>
      <c r="O162" s="81">
        <v>15683000</v>
      </c>
      <c r="P162" s="69"/>
      <c r="Q162" s="81">
        <v>0</v>
      </c>
      <c r="R162" s="69"/>
      <c r="S162" s="82">
        <v>0</v>
      </c>
      <c r="T162" s="83"/>
      <c r="U162" s="82">
        <f t="shared" si="58"/>
        <v>0</v>
      </c>
      <c r="V162" s="83"/>
    </row>
    <row r="163" spans="1:22" x14ac:dyDescent="0.2">
      <c r="A163" s="114" t="s">
        <v>0</v>
      </c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115" t="s">
        <v>0</v>
      </c>
      <c r="N163" s="69"/>
      <c r="O163" s="115" t="s">
        <v>0</v>
      </c>
      <c r="P163" s="69"/>
      <c r="Q163" s="115" t="s">
        <v>0</v>
      </c>
      <c r="R163" s="69"/>
      <c r="S163" s="82"/>
      <c r="T163" s="83"/>
      <c r="U163" s="82"/>
      <c r="V163" s="83"/>
    </row>
    <row r="164" spans="1:22" x14ac:dyDescent="0.2">
      <c r="A164" s="112" t="s">
        <v>129</v>
      </c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113">
        <f>M165+M167+M172</f>
        <v>3173982.01</v>
      </c>
      <c r="N164" s="85"/>
      <c r="O164" s="113">
        <f t="shared" ref="O164" si="62">O165+O167+O172</f>
        <v>28439000</v>
      </c>
      <c r="P164" s="85"/>
      <c r="Q164" s="113">
        <f t="shared" ref="Q164" si="63">Q165+Q167+Q172</f>
        <v>2735609.49</v>
      </c>
      <c r="R164" s="85"/>
      <c r="S164" s="111">
        <f t="shared" si="57"/>
        <v>0.86188563179663402</v>
      </c>
      <c r="T164" s="99"/>
      <c r="U164" s="111">
        <f t="shared" si="58"/>
        <v>9.6192182917824123E-2</v>
      </c>
      <c r="V164" s="99"/>
    </row>
    <row r="165" spans="1:22" x14ac:dyDescent="0.2">
      <c r="A165" s="92" t="s">
        <v>115</v>
      </c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90">
        <f>M166</f>
        <v>1278298.2</v>
      </c>
      <c r="N165" s="69"/>
      <c r="O165" s="90" t="str">
        <f t="shared" ref="O165" si="64">O166</f>
        <v>6.800.000,00</v>
      </c>
      <c r="P165" s="69"/>
      <c r="Q165" s="90">
        <f t="shared" ref="Q165" si="65">Q166</f>
        <v>1793649.82</v>
      </c>
      <c r="R165" s="69"/>
      <c r="S165" s="82">
        <f t="shared" si="57"/>
        <v>1.4031544595775853</v>
      </c>
      <c r="T165" s="83"/>
      <c r="U165" s="82">
        <f t="shared" si="58"/>
        <v>0.26377203235294117</v>
      </c>
      <c r="V165" s="83"/>
    </row>
    <row r="166" spans="1:22" x14ac:dyDescent="0.2">
      <c r="A166" s="91" t="s">
        <v>116</v>
      </c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81">
        <v>1278298.2</v>
      </c>
      <c r="N166" s="69"/>
      <c r="O166" s="81" t="s">
        <v>130</v>
      </c>
      <c r="P166" s="69"/>
      <c r="Q166" s="81">
        <v>1793649.82</v>
      </c>
      <c r="R166" s="69"/>
      <c r="S166" s="82">
        <f t="shared" si="57"/>
        <v>1.4031544595775853</v>
      </c>
      <c r="T166" s="83"/>
      <c r="U166" s="82">
        <f t="shared" si="58"/>
        <v>0.26377203235294117</v>
      </c>
      <c r="V166" s="83"/>
    </row>
    <row r="167" spans="1:22" x14ac:dyDescent="0.2">
      <c r="A167" s="92" t="s">
        <v>117</v>
      </c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90">
        <f>M168+M169+M170+M171</f>
        <v>1250</v>
      </c>
      <c r="N167" s="69"/>
      <c r="O167" s="90">
        <f t="shared" ref="O167" si="66">O168+O169+O170+O171</f>
        <v>672000</v>
      </c>
      <c r="P167" s="69"/>
      <c r="Q167" s="90">
        <f>Q168+Q169+Q170+Q171</f>
        <v>155539.11000000002</v>
      </c>
      <c r="R167" s="69"/>
      <c r="S167" s="82">
        <f t="shared" si="57"/>
        <v>124.43128800000001</v>
      </c>
      <c r="T167" s="83"/>
      <c r="U167" s="82">
        <f t="shared" si="58"/>
        <v>0.23145700892857146</v>
      </c>
      <c r="V167" s="83"/>
    </row>
    <row r="168" spans="1:22" x14ac:dyDescent="0.2">
      <c r="A168" s="91" t="s">
        <v>118</v>
      </c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81">
        <v>0</v>
      </c>
      <c r="N168" s="69"/>
      <c r="O168" s="81" t="s">
        <v>19</v>
      </c>
      <c r="P168" s="69"/>
      <c r="Q168" s="81">
        <v>19767.79</v>
      </c>
      <c r="R168" s="69"/>
      <c r="S168" s="82">
        <v>0</v>
      </c>
      <c r="T168" s="83"/>
      <c r="U168" s="82">
        <f t="shared" si="58"/>
        <v>0.49419475000000002</v>
      </c>
      <c r="V168" s="83"/>
    </row>
    <row r="169" spans="1:22" x14ac:dyDescent="0.2">
      <c r="A169" s="91" t="s">
        <v>119</v>
      </c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81">
        <v>1250</v>
      </c>
      <c r="N169" s="69"/>
      <c r="O169" s="81">
        <v>557000</v>
      </c>
      <c r="P169" s="69"/>
      <c r="Q169" s="81">
        <v>119771.32</v>
      </c>
      <c r="R169" s="69"/>
      <c r="S169" s="82">
        <f t="shared" si="57"/>
        <v>95.817056000000008</v>
      </c>
      <c r="T169" s="83"/>
      <c r="U169" s="82">
        <f t="shared" si="58"/>
        <v>0.21502929982046681</v>
      </c>
      <c r="V169" s="83"/>
    </row>
    <row r="170" spans="1:22" x14ac:dyDescent="0.2">
      <c r="A170" s="91" t="s">
        <v>120</v>
      </c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81">
        <v>0</v>
      </c>
      <c r="N170" s="69"/>
      <c r="O170" s="81" t="s">
        <v>93</v>
      </c>
      <c r="P170" s="69"/>
      <c r="Q170" s="81">
        <v>0</v>
      </c>
      <c r="R170" s="69"/>
      <c r="S170" s="82">
        <v>0</v>
      </c>
      <c r="T170" s="83"/>
      <c r="U170" s="82">
        <f t="shared" si="58"/>
        <v>0</v>
      </c>
      <c r="V170" s="83"/>
    </row>
    <row r="171" spans="1:22" x14ac:dyDescent="0.2">
      <c r="A171" s="91" t="s">
        <v>121</v>
      </c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81">
        <v>0</v>
      </c>
      <c r="N171" s="69"/>
      <c r="O171" s="81" t="s">
        <v>20</v>
      </c>
      <c r="P171" s="69"/>
      <c r="Q171" s="81">
        <v>16000</v>
      </c>
      <c r="R171" s="69"/>
      <c r="S171" s="82">
        <v>0</v>
      </c>
      <c r="T171" s="83"/>
      <c r="U171" s="82">
        <f t="shared" si="58"/>
        <v>0.32</v>
      </c>
      <c r="V171" s="83"/>
    </row>
    <row r="172" spans="1:22" x14ac:dyDescent="0.2">
      <c r="A172" s="92" t="s">
        <v>122</v>
      </c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90">
        <f>M173+M174+M175+M176+M177+M178+M179+M180</f>
        <v>1894433.8099999998</v>
      </c>
      <c r="N172" s="69"/>
      <c r="O172" s="90">
        <f t="shared" ref="O172" si="67">O173+O174+O175+O176+O177+O178+O179+O180</f>
        <v>20967000</v>
      </c>
      <c r="P172" s="69"/>
      <c r="Q172" s="90">
        <f>Q173+Q174+Q175+Q176+Q177+Q178+Q179+Q180</f>
        <v>786420.55999999994</v>
      </c>
      <c r="R172" s="69"/>
      <c r="S172" s="82">
        <f t="shared" si="57"/>
        <v>0.41512168746608258</v>
      </c>
      <c r="T172" s="83"/>
      <c r="U172" s="82">
        <f t="shared" si="58"/>
        <v>3.7507538512901221E-2</v>
      </c>
      <c r="V172" s="83"/>
    </row>
    <row r="173" spans="1:22" x14ac:dyDescent="0.2">
      <c r="A173" s="91" t="s">
        <v>123</v>
      </c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81">
        <v>0</v>
      </c>
      <c r="N173" s="69"/>
      <c r="O173" s="81" t="s">
        <v>20</v>
      </c>
      <c r="P173" s="69"/>
      <c r="Q173" s="81">
        <v>0</v>
      </c>
      <c r="R173" s="69"/>
      <c r="S173" s="82">
        <v>0</v>
      </c>
      <c r="T173" s="83"/>
      <c r="U173" s="82">
        <f t="shared" si="58"/>
        <v>0</v>
      </c>
      <c r="V173" s="83"/>
    </row>
    <row r="174" spans="1:22" x14ac:dyDescent="0.2">
      <c r="A174" s="91" t="s">
        <v>124</v>
      </c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81">
        <v>75438.45</v>
      </c>
      <c r="N174" s="69"/>
      <c r="O174" s="81">
        <v>0</v>
      </c>
      <c r="P174" s="69"/>
      <c r="Q174" s="81">
        <v>0</v>
      </c>
      <c r="R174" s="69"/>
      <c r="S174" s="82">
        <f t="shared" si="57"/>
        <v>0</v>
      </c>
      <c r="T174" s="83"/>
      <c r="U174" s="82">
        <v>0</v>
      </c>
      <c r="V174" s="83"/>
    </row>
    <row r="175" spans="1:22" x14ac:dyDescent="0.2">
      <c r="A175" s="91" t="s">
        <v>127</v>
      </c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81">
        <v>1805626.72</v>
      </c>
      <c r="N175" s="69"/>
      <c r="O175" s="81">
        <v>480000</v>
      </c>
      <c r="P175" s="69"/>
      <c r="Q175" s="81">
        <v>221852.12</v>
      </c>
      <c r="R175" s="69"/>
      <c r="S175" s="82">
        <f t="shared" si="57"/>
        <v>0.12286710068180648</v>
      </c>
      <c r="T175" s="83"/>
      <c r="U175" s="82">
        <f t="shared" si="58"/>
        <v>0.46219191666666665</v>
      </c>
      <c r="V175" s="83"/>
    </row>
    <row r="176" spans="1:22" x14ac:dyDescent="0.2">
      <c r="A176" s="80" t="s">
        <v>391</v>
      </c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81">
        <v>0</v>
      </c>
      <c r="N176" s="69"/>
      <c r="O176" s="81">
        <v>512000</v>
      </c>
      <c r="P176" s="69"/>
      <c r="Q176" s="81">
        <v>0</v>
      </c>
      <c r="R176" s="69"/>
      <c r="S176" s="82">
        <v>0</v>
      </c>
      <c r="T176" s="83"/>
      <c r="U176" s="82">
        <f t="shared" si="58"/>
        <v>0</v>
      </c>
      <c r="V176" s="83"/>
    </row>
    <row r="177" spans="1:22" s="17" customFormat="1" x14ac:dyDescent="0.2">
      <c r="A177" s="80" t="s">
        <v>128</v>
      </c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81">
        <v>13368.64</v>
      </c>
      <c r="N177" s="69"/>
      <c r="O177" s="81">
        <v>0</v>
      </c>
      <c r="P177" s="69"/>
      <c r="Q177" s="81">
        <v>0</v>
      </c>
      <c r="R177" s="69"/>
      <c r="S177" s="82">
        <f t="shared" si="57"/>
        <v>0</v>
      </c>
      <c r="T177" s="83"/>
      <c r="U177" s="82">
        <v>0</v>
      </c>
      <c r="V177" s="83"/>
    </row>
    <row r="178" spans="1:22" s="17" customFormat="1" x14ac:dyDescent="0.2">
      <c r="A178" s="80" t="s">
        <v>388</v>
      </c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81">
        <v>0</v>
      </c>
      <c r="N178" s="69"/>
      <c r="O178" s="81">
        <v>4200000</v>
      </c>
      <c r="P178" s="69"/>
      <c r="Q178" s="81">
        <v>0</v>
      </c>
      <c r="R178" s="69"/>
      <c r="S178" s="82">
        <v>0</v>
      </c>
      <c r="T178" s="83"/>
      <c r="U178" s="82">
        <f t="shared" si="58"/>
        <v>0</v>
      </c>
      <c r="V178" s="83"/>
    </row>
    <row r="179" spans="1:22" s="17" customFormat="1" x14ac:dyDescent="0.2">
      <c r="A179" s="80" t="s">
        <v>389</v>
      </c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81">
        <v>0</v>
      </c>
      <c r="N179" s="69"/>
      <c r="O179" s="81">
        <v>42000</v>
      </c>
      <c r="P179" s="69"/>
      <c r="Q179" s="81">
        <v>0</v>
      </c>
      <c r="R179" s="69"/>
      <c r="S179" s="82">
        <v>0</v>
      </c>
      <c r="T179" s="83"/>
      <c r="U179" s="82">
        <f t="shared" si="58"/>
        <v>0</v>
      </c>
      <c r="V179" s="83"/>
    </row>
    <row r="180" spans="1:22" s="17" customFormat="1" x14ac:dyDescent="0.2">
      <c r="A180" s="80" t="s">
        <v>390</v>
      </c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81">
        <v>0</v>
      </c>
      <c r="N180" s="69"/>
      <c r="O180" s="81">
        <v>15683000</v>
      </c>
      <c r="P180" s="69"/>
      <c r="Q180" s="81">
        <v>564568.43999999994</v>
      </c>
      <c r="R180" s="69"/>
      <c r="S180" s="82">
        <v>0</v>
      </c>
      <c r="T180" s="83"/>
      <c r="U180" s="82">
        <f t="shared" si="58"/>
        <v>3.5998752789644838E-2</v>
      </c>
      <c r="V180" s="83"/>
    </row>
    <row r="182" spans="1:22" s="7" customFormat="1" x14ac:dyDescent="0.2">
      <c r="A182" s="2" t="s">
        <v>314</v>
      </c>
    </row>
    <row r="184" spans="1:22" ht="38.25" customHeight="1" x14ac:dyDescent="0.2">
      <c r="A184" s="110" t="s">
        <v>131</v>
      </c>
      <c r="B184" s="88"/>
      <c r="C184" s="88"/>
      <c r="D184" s="88"/>
      <c r="E184" s="88"/>
      <c r="F184" s="88"/>
      <c r="G184" s="100" t="s">
        <v>324</v>
      </c>
      <c r="H184" s="100"/>
      <c r="I184" s="108" t="s">
        <v>396</v>
      </c>
      <c r="J184" s="109"/>
      <c r="K184" s="108" t="s">
        <v>397</v>
      </c>
      <c r="L184" s="108"/>
      <c r="M184" s="108" t="s">
        <v>398</v>
      </c>
      <c r="N184" s="109"/>
      <c r="O184" s="108" t="s">
        <v>134</v>
      </c>
      <c r="P184" s="109"/>
    </row>
    <row r="185" spans="1:22" x14ac:dyDescent="0.2">
      <c r="A185" s="110" t="s">
        <v>0</v>
      </c>
      <c r="B185" s="88"/>
      <c r="C185" s="88"/>
      <c r="D185" s="88"/>
      <c r="E185" s="88"/>
      <c r="F185" s="88"/>
      <c r="G185" s="110" t="s">
        <v>3</v>
      </c>
      <c r="H185" s="88"/>
      <c r="I185" s="110" t="s">
        <v>4</v>
      </c>
      <c r="J185" s="88"/>
      <c r="K185" s="110">
        <v>3</v>
      </c>
      <c r="L185" s="88"/>
      <c r="M185" s="110">
        <v>4</v>
      </c>
      <c r="N185" s="88"/>
      <c r="O185" s="110">
        <v>5</v>
      </c>
      <c r="P185" s="88"/>
    </row>
    <row r="186" spans="1:22" x14ac:dyDescent="0.2">
      <c r="A186" s="106" t="s">
        <v>328</v>
      </c>
      <c r="B186" s="88"/>
      <c r="C186" s="88"/>
      <c r="D186" s="88"/>
      <c r="E186" s="88"/>
      <c r="F186" s="88"/>
      <c r="G186" s="107">
        <f>G187+G191+G193+G195+G199+G201+G206+G208+G213+G215</f>
        <v>4495211.16</v>
      </c>
      <c r="H186" s="85"/>
      <c r="I186" s="107">
        <f t="shared" ref="I186" si="68">I187+I191+I193+I195+I199+I201+I206+I208+I213+I215</f>
        <v>30964250</v>
      </c>
      <c r="J186" s="85"/>
      <c r="K186" s="107">
        <f t="shared" ref="K186" si="69">K187+K191+K193+K195+K199+K201+K206+K208+K213+K215</f>
        <v>2735609.4899999998</v>
      </c>
      <c r="L186" s="85"/>
      <c r="M186" s="105">
        <f>K186/G186</f>
        <v>0.60856084233426744</v>
      </c>
      <c r="N186" s="99"/>
      <c r="O186" s="105">
        <f>K186/I186</f>
        <v>8.8347351865457738E-2</v>
      </c>
      <c r="P186" s="99"/>
    </row>
    <row r="187" spans="1:22" x14ac:dyDescent="0.2">
      <c r="A187" s="66" t="s">
        <v>334</v>
      </c>
      <c r="B187" s="67"/>
      <c r="C187" s="67"/>
      <c r="D187" s="67"/>
      <c r="E187" s="67"/>
      <c r="F187" s="67"/>
      <c r="G187" s="104">
        <f>G188+G189+G190</f>
        <v>863096.61</v>
      </c>
      <c r="H187" s="69"/>
      <c r="I187" s="104">
        <f t="shared" ref="I187" si="70">I188+I189+I190</f>
        <v>2244250</v>
      </c>
      <c r="J187" s="69"/>
      <c r="K187" s="104">
        <f t="shared" ref="K187" si="71">K188+K189+K190</f>
        <v>912198.76</v>
      </c>
      <c r="L187" s="69"/>
      <c r="M187" s="70">
        <f t="shared" ref="M187:M216" si="72">K187/G187</f>
        <v>1.0568906764678407</v>
      </c>
      <c r="N187" s="71"/>
      <c r="O187" s="70">
        <f t="shared" ref="O187:O216" si="73">K187/I187</f>
        <v>0.40646040325275706</v>
      </c>
      <c r="P187" s="71"/>
    </row>
    <row r="188" spans="1:22" ht="14.25" customHeight="1" x14ac:dyDescent="0.2">
      <c r="A188" s="103" t="s">
        <v>333</v>
      </c>
      <c r="B188" s="103"/>
      <c r="C188" s="103"/>
      <c r="D188" s="103"/>
      <c r="E188" s="103"/>
      <c r="F188" s="103"/>
      <c r="G188" s="68">
        <v>319959.01</v>
      </c>
      <c r="H188" s="69"/>
      <c r="I188" s="68">
        <v>625900</v>
      </c>
      <c r="J188" s="69"/>
      <c r="K188" s="68">
        <v>407944</v>
      </c>
      <c r="L188" s="69"/>
      <c r="M188" s="70">
        <f t="shared" si="72"/>
        <v>1.2749883180348633</v>
      </c>
      <c r="N188" s="71"/>
      <c r="O188" s="70">
        <f t="shared" si="73"/>
        <v>0.6517718485381051</v>
      </c>
      <c r="P188" s="71"/>
    </row>
    <row r="189" spans="1:22" x14ac:dyDescent="0.2">
      <c r="A189" s="66" t="s">
        <v>332</v>
      </c>
      <c r="B189" s="67"/>
      <c r="C189" s="67"/>
      <c r="D189" s="67"/>
      <c r="E189" s="67"/>
      <c r="F189" s="67"/>
      <c r="G189" s="68">
        <v>543137.6</v>
      </c>
      <c r="H189" s="69"/>
      <c r="I189" s="68">
        <v>1588350</v>
      </c>
      <c r="J189" s="69"/>
      <c r="K189" s="68">
        <v>500965.46</v>
      </c>
      <c r="L189" s="69"/>
      <c r="M189" s="70">
        <f t="shared" si="72"/>
        <v>0.92235459301657641</v>
      </c>
      <c r="N189" s="71"/>
      <c r="O189" s="70">
        <f t="shared" si="73"/>
        <v>0.31539991815405927</v>
      </c>
      <c r="P189" s="71"/>
    </row>
    <row r="190" spans="1:22" x14ac:dyDescent="0.2">
      <c r="A190" s="66" t="s">
        <v>331</v>
      </c>
      <c r="B190" s="67"/>
      <c r="C190" s="67"/>
      <c r="D190" s="67"/>
      <c r="E190" s="67"/>
      <c r="F190" s="67"/>
      <c r="G190" s="68">
        <v>0</v>
      </c>
      <c r="H190" s="69"/>
      <c r="I190" s="68" t="s">
        <v>132</v>
      </c>
      <c r="J190" s="69"/>
      <c r="K190" s="68">
        <v>3289.3</v>
      </c>
      <c r="L190" s="69"/>
      <c r="M190" s="70"/>
      <c r="N190" s="71"/>
      <c r="O190" s="70">
        <f t="shared" si="73"/>
        <v>0.10964333333333334</v>
      </c>
      <c r="P190" s="71"/>
    </row>
    <row r="191" spans="1:22" x14ac:dyDescent="0.2">
      <c r="A191" s="66" t="s">
        <v>330</v>
      </c>
      <c r="B191" s="67"/>
      <c r="C191" s="67"/>
      <c r="D191" s="67"/>
      <c r="E191" s="67"/>
      <c r="F191" s="67"/>
      <c r="G191" s="104">
        <f>G192</f>
        <v>9375</v>
      </c>
      <c r="H191" s="69"/>
      <c r="I191" s="104" t="str">
        <f t="shared" ref="I191" si="74">I192</f>
        <v>15.000,00</v>
      </c>
      <c r="J191" s="69"/>
      <c r="K191" s="104">
        <f t="shared" ref="K191" si="75">K192</f>
        <v>7500</v>
      </c>
      <c r="L191" s="69"/>
      <c r="M191" s="70">
        <f t="shared" si="72"/>
        <v>0.8</v>
      </c>
      <c r="N191" s="71"/>
      <c r="O191" s="70">
        <f t="shared" si="73"/>
        <v>0.5</v>
      </c>
      <c r="P191" s="71"/>
    </row>
    <row r="192" spans="1:22" x14ac:dyDescent="0.2">
      <c r="A192" s="66" t="s">
        <v>329</v>
      </c>
      <c r="B192" s="67"/>
      <c r="C192" s="67"/>
      <c r="D192" s="67"/>
      <c r="E192" s="67"/>
      <c r="F192" s="67"/>
      <c r="G192" s="68">
        <v>9375</v>
      </c>
      <c r="H192" s="69"/>
      <c r="I192" s="68" t="s">
        <v>47</v>
      </c>
      <c r="J192" s="69"/>
      <c r="K192" s="68">
        <v>7500</v>
      </c>
      <c r="L192" s="69"/>
      <c r="M192" s="70">
        <f t="shared" si="72"/>
        <v>0.8</v>
      </c>
      <c r="N192" s="71"/>
      <c r="O192" s="70">
        <f t="shared" si="73"/>
        <v>0.5</v>
      </c>
      <c r="P192" s="71"/>
    </row>
    <row r="193" spans="1:16" x14ac:dyDescent="0.2">
      <c r="A193" s="66" t="s">
        <v>335</v>
      </c>
      <c r="B193" s="67"/>
      <c r="C193" s="67"/>
      <c r="D193" s="67"/>
      <c r="E193" s="67"/>
      <c r="F193" s="67"/>
      <c r="G193" s="104">
        <f>G194</f>
        <v>177500</v>
      </c>
      <c r="H193" s="69"/>
      <c r="I193" s="104">
        <f t="shared" ref="I193" si="76">I194</f>
        <v>255000</v>
      </c>
      <c r="J193" s="69"/>
      <c r="K193" s="104">
        <f t="shared" ref="K193" si="77">K194</f>
        <v>236063.13</v>
      </c>
      <c r="L193" s="69"/>
      <c r="M193" s="70">
        <f t="shared" si="72"/>
        <v>1.3299331267605634</v>
      </c>
      <c r="N193" s="71"/>
      <c r="O193" s="70">
        <f t="shared" si="73"/>
        <v>0.92573776470588243</v>
      </c>
      <c r="P193" s="71"/>
    </row>
    <row r="194" spans="1:16" x14ac:dyDescent="0.2">
      <c r="A194" s="66" t="s">
        <v>336</v>
      </c>
      <c r="B194" s="67"/>
      <c r="C194" s="67"/>
      <c r="D194" s="67"/>
      <c r="E194" s="67"/>
      <c r="F194" s="67"/>
      <c r="G194" s="68">
        <v>177500</v>
      </c>
      <c r="H194" s="69"/>
      <c r="I194" s="68">
        <v>255000</v>
      </c>
      <c r="J194" s="69"/>
      <c r="K194" s="68">
        <v>236063.13</v>
      </c>
      <c r="L194" s="69"/>
      <c r="M194" s="70">
        <f t="shared" si="72"/>
        <v>1.3299331267605634</v>
      </c>
      <c r="N194" s="71"/>
      <c r="O194" s="70">
        <f t="shared" si="73"/>
        <v>0.92573776470588243</v>
      </c>
      <c r="P194" s="71"/>
    </row>
    <row r="195" spans="1:16" x14ac:dyDescent="0.2">
      <c r="A195" s="66" t="s">
        <v>337</v>
      </c>
      <c r="B195" s="67"/>
      <c r="C195" s="67"/>
      <c r="D195" s="67"/>
      <c r="E195" s="67"/>
      <c r="F195" s="67"/>
      <c r="G195" s="104">
        <f>G196+G197+G198</f>
        <v>753925.85</v>
      </c>
      <c r="H195" s="69"/>
      <c r="I195" s="104">
        <f t="shared" ref="I195" si="78">I196+I197+I198</f>
        <v>3190000</v>
      </c>
      <c r="J195" s="69"/>
      <c r="K195" s="104">
        <f t="shared" ref="K195" si="79">K196+K197+K198</f>
        <v>318990.18</v>
      </c>
      <c r="L195" s="69"/>
      <c r="M195" s="70">
        <f t="shared" si="72"/>
        <v>0.42310550832021476</v>
      </c>
      <c r="N195" s="71"/>
      <c r="O195" s="70">
        <f t="shared" si="73"/>
        <v>9.9996921630094035E-2</v>
      </c>
      <c r="P195" s="71"/>
    </row>
    <row r="196" spans="1:16" x14ac:dyDescent="0.2">
      <c r="A196" s="66" t="s">
        <v>338</v>
      </c>
      <c r="B196" s="67"/>
      <c r="C196" s="67"/>
      <c r="D196" s="67"/>
      <c r="E196" s="67"/>
      <c r="F196" s="67"/>
      <c r="G196" s="68">
        <v>32660.85</v>
      </c>
      <c r="H196" s="69"/>
      <c r="I196" s="68" t="s">
        <v>83</v>
      </c>
      <c r="J196" s="69"/>
      <c r="K196" s="68">
        <v>44601.68</v>
      </c>
      <c r="L196" s="69"/>
      <c r="M196" s="70">
        <f t="shared" si="72"/>
        <v>1.365600711555272</v>
      </c>
      <c r="N196" s="71"/>
      <c r="O196" s="70">
        <f t="shared" si="73"/>
        <v>0.29734453333333333</v>
      </c>
      <c r="P196" s="71"/>
    </row>
    <row r="197" spans="1:16" x14ac:dyDescent="0.2">
      <c r="A197" s="66" t="s">
        <v>339</v>
      </c>
      <c r="B197" s="67"/>
      <c r="C197" s="67"/>
      <c r="D197" s="67"/>
      <c r="E197" s="67"/>
      <c r="F197" s="67"/>
      <c r="G197" s="68">
        <v>721265</v>
      </c>
      <c r="H197" s="69"/>
      <c r="I197" s="68">
        <v>2840000</v>
      </c>
      <c r="J197" s="69"/>
      <c r="K197" s="68">
        <v>274388.5</v>
      </c>
      <c r="L197" s="69"/>
      <c r="M197" s="70">
        <f t="shared" si="72"/>
        <v>0.38042675022356554</v>
      </c>
      <c r="N197" s="71"/>
      <c r="O197" s="70">
        <f t="shared" si="73"/>
        <v>9.6615669014084513E-2</v>
      </c>
      <c r="P197" s="71"/>
    </row>
    <row r="198" spans="1:16" s="17" customFormat="1" x14ac:dyDescent="0.2">
      <c r="A198" s="66" t="s">
        <v>399</v>
      </c>
      <c r="B198" s="67"/>
      <c r="C198" s="67"/>
      <c r="D198" s="67"/>
      <c r="E198" s="67"/>
      <c r="F198" s="67"/>
      <c r="G198" s="68">
        <v>0</v>
      </c>
      <c r="H198" s="69"/>
      <c r="I198" s="68">
        <v>200000</v>
      </c>
      <c r="J198" s="69"/>
      <c r="K198" s="68">
        <v>0</v>
      </c>
      <c r="L198" s="69"/>
      <c r="M198" s="70"/>
      <c r="N198" s="71"/>
      <c r="O198" s="70"/>
      <c r="P198" s="71"/>
    </row>
    <row r="199" spans="1:16" s="17" customFormat="1" x14ac:dyDescent="0.2">
      <c r="A199" s="66" t="s">
        <v>400</v>
      </c>
      <c r="B199" s="67"/>
      <c r="C199" s="67"/>
      <c r="D199" s="67"/>
      <c r="E199" s="67"/>
      <c r="F199" s="67"/>
      <c r="G199" s="68">
        <f>G200</f>
        <v>0</v>
      </c>
      <c r="H199" s="69"/>
      <c r="I199" s="68">
        <f t="shared" ref="I199" si="80">I200</f>
        <v>12000</v>
      </c>
      <c r="J199" s="69"/>
      <c r="K199" s="68">
        <f t="shared" ref="K199" si="81">K200</f>
        <v>0</v>
      </c>
      <c r="L199" s="69"/>
      <c r="M199" s="70"/>
      <c r="N199" s="71"/>
      <c r="O199" s="70"/>
      <c r="P199" s="71"/>
    </row>
    <row r="200" spans="1:16" s="17" customFormat="1" x14ac:dyDescent="0.2">
      <c r="A200" s="66" t="s">
        <v>401</v>
      </c>
      <c r="B200" s="67"/>
      <c r="C200" s="67"/>
      <c r="D200" s="67"/>
      <c r="E200" s="67"/>
      <c r="F200" s="67"/>
      <c r="G200" s="68">
        <v>0</v>
      </c>
      <c r="H200" s="69"/>
      <c r="I200" s="68">
        <v>12000</v>
      </c>
      <c r="J200" s="69"/>
      <c r="K200" s="68">
        <v>0</v>
      </c>
      <c r="L200" s="69"/>
      <c r="M200" s="70"/>
      <c r="N200" s="71"/>
      <c r="O200" s="70"/>
      <c r="P200" s="71"/>
    </row>
    <row r="201" spans="1:16" x14ac:dyDescent="0.2">
      <c r="A201" s="66" t="s">
        <v>340</v>
      </c>
      <c r="B201" s="67"/>
      <c r="C201" s="67"/>
      <c r="D201" s="67"/>
      <c r="E201" s="67"/>
      <c r="F201" s="67"/>
      <c r="G201" s="104">
        <f>G202+G203+G204+G205</f>
        <v>208109.41</v>
      </c>
      <c r="H201" s="69"/>
      <c r="I201" s="104">
        <f t="shared" ref="I201" si="82">I202+I203+I204+I205</f>
        <v>22415150</v>
      </c>
      <c r="J201" s="69"/>
      <c r="K201" s="104">
        <f t="shared" ref="K201" si="83">K202+K203+K204+K205</f>
        <v>680517.0199999999</v>
      </c>
      <c r="L201" s="69"/>
      <c r="M201" s="70">
        <f t="shared" si="72"/>
        <v>3.2699963927628257</v>
      </c>
      <c r="N201" s="71"/>
      <c r="O201" s="70">
        <f t="shared" si="73"/>
        <v>3.0359690655650303E-2</v>
      </c>
      <c r="P201" s="71"/>
    </row>
    <row r="202" spans="1:16" x14ac:dyDescent="0.2">
      <c r="A202" s="66" t="s">
        <v>341</v>
      </c>
      <c r="B202" s="67"/>
      <c r="C202" s="67"/>
      <c r="D202" s="67"/>
      <c r="E202" s="67"/>
      <c r="F202" s="67"/>
      <c r="G202" s="68">
        <v>4000</v>
      </c>
      <c r="H202" s="69"/>
      <c r="I202" s="68">
        <v>0</v>
      </c>
      <c r="J202" s="69"/>
      <c r="K202" s="68">
        <v>0</v>
      </c>
      <c r="L202" s="69"/>
      <c r="M202" s="70">
        <f t="shared" si="72"/>
        <v>0</v>
      </c>
      <c r="N202" s="71"/>
      <c r="O202" s="70"/>
      <c r="P202" s="71"/>
    </row>
    <row r="203" spans="1:16" x14ac:dyDescent="0.2">
      <c r="A203" s="66" t="s">
        <v>342</v>
      </c>
      <c r="B203" s="67"/>
      <c r="C203" s="67"/>
      <c r="D203" s="67"/>
      <c r="E203" s="67"/>
      <c r="F203" s="67"/>
      <c r="G203" s="68">
        <v>6084.21</v>
      </c>
      <c r="H203" s="69"/>
      <c r="I203" s="68">
        <v>4200000</v>
      </c>
      <c r="J203" s="69"/>
      <c r="K203" s="68">
        <v>0</v>
      </c>
      <c r="L203" s="69"/>
      <c r="M203" s="70">
        <f t="shared" si="72"/>
        <v>0</v>
      </c>
      <c r="N203" s="71"/>
      <c r="O203" s="70"/>
      <c r="P203" s="71"/>
    </row>
    <row r="204" spans="1:16" x14ac:dyDescent="0.2">
      <c r="A204" s="66" t="s">
        <v>343</v>
      </c>
      <c r="B204" s="67"/>
      <c r="C204" s="67"/>
      <c r="D204" s="67"/>
      <c r="E204" s="67"/>
      <c r="F204" s="67"/>
      <c r="G204" s="68">
        <v>136023.48000000001</v>
      </c>
      <c r="H204" s="69"/>
      <c r="I204" s="68">
        <v>220000</v>
      </c>
      <c r="J204" s="69"/>
      <c r="K204" s="68">
        <v>111123.58</v>
      </c>
      <c r="L204" s="69"/>
      <c r="M204" s="70">
        <f t="shared" si="72"/>
        <v>0.81694410406203399</v>
      </c>
      <c r="N204" s="71"/>
      <c r="O204" s="70">
        <f t="shared" si="73"/>
        <v>0.50510718181818182</v>
      </c>
      <c r="P204" s="71"/>
    </row>
    <row r="205" spans="1:16" ht="25.5" customHeight="1" x14ac:dyDescent="0.2">
      <c r="A205" s="103" t="s">
        <v>344</v>
      </c>
      <c r="B205" s="103"/>
      <c r="C205" s="103"/>
      <c r="D205" s="103"/>
      <c r="E205" s="103"/>
      <c r="F205" s="103"/>
      <c r="G205" s="68">
        <v>62001.72</v>
      </c>
      <c r="H205" s="69"/>
      <c r="I205" s="68">
        <v>17995150</v>
      </c>
      <c r="J205" s="69"/>
      <c r="K205" s="68">
        <v>569393.43999999994</v>
      </c>
      <c r="L205" s="69"/>
      <c r="M205" s="70">
        <f t="shared" si="72"/>
        <v>9.1835103929374853</v>
      </c>
      <c r="N205" s="71"/>
      <c r="O205" s="70">
        <f t="shared" si="73"/>
        <v>3.1641494513799551E-2</v>
      </c>
      <c r="P205" s="71"/>
    </row>
    <row r="206" spans="1:16" x14ac:dyDescent="0.2">
      <c r="A206" s="66" t="s">
        <v>345</v>
      </c>
      <c r="B206" s="67"/>
      <c r="C206" s="67"/>
      <c r="D206" s="67"/>
      <c r="E206" s="67"/>
      <c r="F206" s="67"/>
      <c r="G206" s="104">
        <f>G207</f>
        <v>0</v>
      </c>
      <c r="H206" s="69"/>
      <c r="I206" s="104">
        <f t="shared" ref="I206" si="84">I207</f>
        <v>74000</v>
      </c>
      <c r="J206" s="69"/>
      <c r="K206" s="104">
        <f t="shared" ref="K206" si="85">K207</f>
        <v>31500</v>
      </c>
      <c r="L206" s="69"/>
      <c r="M206" s="70"/>
      <c r="N206" s="71"/>
      <c r="O206" s="70">
        <f t="shared" si="73"/>
        <v>0.42567567567567566</v>
      </c>
      <c r="P206" s="71"/>
    </row>
    <row r="207" spans="1:16" x14ac:dyDescent="0.2">
      <c r="A207" s="66" t="s">
        <v>346</v>
      </c>
      <c r="B207" s="67"/>
      <c r="C207" s="67"/>
      <c r="D207" s="67"/>
      <c r="E207" s="67"/>
      <c r="F207" s="67"/>
      <c r="G207" s="68">
        <v>0</v>
      </c>
      <c r="H207" s="69"/>
      <c r="I207" s="68">
        <v>74000</v>
      </c>
      <c r="J207" s="69"/>
      <c r="K207" s="68">
        <v>31500</v>
      </c>
      <c r="L207" s="69"/>
      <c r="M207" s="70"/>
      <c r="N207" s="71"/>
      <c r="O207" s="70">
        <f t="shared" si="73"/>
        <v>0.42567567567567566</v>
      </c>
      <c r="P207" s="71"/>
    </row>
    <row r="208" spans="1:16" x14ac:dyDescent="0.2">
      <c r="A208" s="66" t="s">
        <v>347</v>
      </c>
      <c r="B208" s="67"/>
      <c r="C208" s="67"/>
      <c r="D208" s="67"/>
      <c r="E208" s="67"/>
      <c r="F208" s="67"/>
      <c r="G208" s="104">
        <f>G209+G210+G211+G212</f>
        <v>341090.5</v>
      </c>
      <c r="H208" s="69"/>
      <c r="I208" s="104">
        <f t="shared" ref="I208" si="86">I209+I210+I211+I212</f>
        <v>1108000</v>
      </c>
      <c r="J208" s="69"/>
      <c r="K208" s="104">
        <f t="shared" ref="K208" si="87">K209+K210+K211+K212</f>
        <v>56300</v>
      </c>
      <c r="L208" s="69"/>
      <c r="M208" s="70">
        <f t="shared" si="72"/>
        <v>0.16505883335947497</v>
      </c>
      <c r="N208" s="71"/>
      <c r="O208" s="70">
        <f t="shared" si="73"/>
        <v>5.0812274368231047E-2</v>
      </c>
      <c r="P208" s="71"/>
    </row>
    <row r="209" spans="1:16" x14ac:dyDescent="0.2">
      <c r="A209" s="66" t="s">
        <v>348</v>
      </c>
      <c r="B209" s="67"/>
      <c r="C209" s="67"/>
      <c r="D209" s="67"/>
      <c r="E209" s="67"/>
      <c r="F209" s="67"/>
      <c r="G209" s="68">
        <v>60000</v>
      </c>
      <c r="H209" s="69"/>
      <c r="I209" s="68">
        <v>142000</v>
      </c>
      <c r="J209" s="69"/>
      <c r="K209" s="68">
        <v>41300</v>
      </c>
      <c r="L209" s="69"/>
      <c r="M209" s="70">
        <f t="shared" si="72"/>
        <v>0.68833333333333335</v>
      </c>
      <c r="N209" s="71"/>
      <c r="O209" s="70">
        <f t="shared" si="73"/>
        <v>0.29084507042253521</v>
      </c>
      <c r="P209" s="71"/>
    </row>
    <row r="210" spans="1:16" x14ac:dyDescent="0.2">
      <c r="A210" s="66" t="s">
        <v>349</v>
      </c>
      <c r="B210" s="67"/>
      <c r="C210" s="67"/>
      <c r="D210" s="67"/>
      <c r="E210" s="67"/>
      <c r="F210" s="67"/>
      <c r="G210" s="68">
        <v>87912.5</v>
      </c>
      <c r="H210" s="69"/>
      <c r="I210" s="68">
        <v>257000</v>
      </c>
      <c r="J210" s="69"/>
      <c r="K210" s="68">
        <v>3500</v>
      </c>
      <c r="L210" s="69"/>
      <c r="M210" s="70">
        <f t="shared" si="72"/>
        <v>3.9812313379781035E-2</v>
      </c>
      <c r="N210" s="71"/>
      <c r="O210" s="70">
        <f t="shared" si="73"/>
        <v>1.3618677042801557E-2</v>
      </c>
      <c r="P210" s="71"/>
    </row>
    <row r="211" spans="1:16" x14ac:dyDescent="0.2">
      <c r="A211" s="66" t="s">
        <v>350</v>
      </c>
      <c r="B211" s="67"/>
      <c r="C211" s="67"/>
      <c r="D211" s="67"/>
      <c r="E211" s="67"/>
      <c r="F211" s="67"/>
      <c r="G211" s="68">
        <v>153750</v>
      </c>
      <c r="H211" s="69"/>
      <c r="I211" s="68">
        <v>598000</v>
      </c>
      <c r="J211" s="69"/>
      <c r="K211" s="68">
        <v>11500</v>
      </c>
      <c r="L211" s="69"/>
      <c r="M211" s="70">
        <f t="shared" si="72"/>
        <v>7.4796747967479676E-2</v>
      </c>
      <c r="N211" s="71"/>
      <c r="O211" s="70">
        <f t="shared" si="73"/>
        <v>1.9230769230769232E-2</v>
      </c>
      <c r="P211" s="71"/>
    </row>
    <row r="212" spans="1:16" ht="14.25" customHeight="1" x14ac:dyDescent="0.2">
      <c r="A212" s="103" t="s">
        <v>351</v>
      </c>
      <c r="B212" s="103"/>
      <c r="C212" s="103"/>
      <c r="D212" s="103"/>
      <c r="E212" s="103"/>
      <c r="F212" s="103"/>
      <c r="G212" s="68">
        <v>39428</v>
      </c>
      <c r="H212" s="69"/>
      <c r="I212" s="68">
        <v>111000</v>
      </c>
      <c r="J212" s="69"/>
      <c r="K212" s="68">
        <v>0</v>
      </c>
      <c r="L212" s="69"/>
      <c r="M212" s="70">
        <f t="shared" si="72"/>
        <v>0</v>
      </c>
      <c r="N212" s="71"/>
      <c r="O212" s="70"/>
      <c r="P212" s="71"/>
    </row>
    <row r="213" spans="1:16" x14ac:dyDescent="0.2">
      <c r="A213" s="66" t="s">
        <v>352</v>
      </c>
      <c r="B213" s="67"/>
      <c r="C213" s="67"/>
      <c r="D213" s="67"/>
      <c r="E213" s="67"/>
      <c r="F213" s="67"/>
      <c r="G213" s="104">
        <f>G214</f>
        <v>1994032.29</v>
      </c>
      <c r="H213" s="69"/>
      <c r="I213" s="104">
        <f t="shared" ref="I213" si="88">I214</f>
        <v>1026850</v>
      </c>
      <c r="J213" s="69"/>
      <c r="K213" s="104">
        <f t="shared" ref="K213" si="89">K214</f>
        <v>260900.46</v>
      </c>
      <c r="L213" s="69"/>
      <c r="M213" s="70">
        <f t="shared" si="72"/>
        <v>0.13084063949636443</v>
      </c>
      <c r="N213" s="71"/>
      <c r="O213" s="70">
        <f t="shared" si="73"/>
        <v>0.25407845352290986</v>
      </c>
      <c r="P213" s="71"/>
    </row>
    <row r="214" spans="1:16" x14ac:dyDescent="0.2">
      <c r="A214" s="66" t="s">
        <v>353</v>
      </c>
      <c r="B214" s="67"/>
      <c r="C214" s="67"/>
      <c r="D214" s="67"/>
      <c r="E214" s="67"/>
      <c r="F214" s="67"/>
      <c r="G214" s="68">
        <v>1994032.29</v>
      </c>
      <c r="H214" s="69"/>
      <c r="I214" s="68">
        <v>1026850</v>
      </c>
      <c r="J214" s="69"/>
      <c r="K214" s="68">
        <v>260900.46</v>
      </c>
      <c r="L214" s="69"/>
      <c r="M214" s="70">
        <f t="shared" si="72"/>
        <v>0.13084063949636443</v>
      </c>
      <c r="N214" s="71"/>
      <c r="O214" s="70">
        <f t="shared" si="73"/>
        <v>0.25407845352290986</v>
      </c>
      <c r="P214" s="71"/>
    </row>
    <row r="215" spans="1:16" x14ac:dyDescent="0.2">
      <c r="A215" s="66" t="s">
        <v>354</v>
      </c>
      <c r="B215" s="67"/>
      <c r="C215" s="67"/>
      <c r="D215" s="67"/>
      <c r="E215" s="67"/>
      <c r="F215" s="67"/>
      <c r="G215" s="104">
        <f>G216</f>
        <v>148081.5</v>
      </c>
      <c r="H215" s="69"/>
      <c r="I215" s="104">
        <f t="shared" ref="I215" si="90">I216</f>
        <v>624000</v>
      </c>
      <c r="J215" s="69"/>
      <c r="K215" s="104">
        <f t="shared" ref="K215" si="91">K216</f>
        <v>231639.94</v>
      </c>
      <c r="L215" s="69"/>
      <c r="M215" s="70">
        <f t="shared" si="72"/>
        <v>1.5642733224609422</v>
      </c>
      <c r="N215" s="71"/>
      <c r="O215" s="70">
        <f t="shared" si="73"/>
        <v>0.37121785256410256</v>
      </c>
      <c r="P215" s="71"/>
    </row>
    <row r="216" spans="1:16" ht="27" customHeight="1" x14ac:dyDescent="0.2">
      <c r="A216" s="103" t="s">
        <v>355</v>
      </c>
      <c r="B216" s="103"/>
      <c r="C216" s="103"/>
      <c r="D216" s="103"/>
      <c r="E216" s="103"/>
      <c r="F216" s="103"/>
      <c r="G216" s="68">
        <v>148081.5</v>
      </c>
      <c r="H216" s="69"/>
      <c r="I216" s="68">
        <v>624000</v>
      </c>
      <c r="J216" s="69"/>
      <c r="K216" s="68">
        <v>231639.94</v>
      </c>
      <c r="L216" s="69"/>
      <c r="M216" s="70">
        <f t="shared" si="72"/>
        <v>1.5642733224609422</v>
      </c>
      <c r="N216" s="71"/>
      <c r="O216" s="70">
        <f t="shared" si="73"/>
        <v>0.37121785256410256</v>
      </c>
      <c r="P216" s="71"/>
    </row>
    <row r="218" spans="1:16" x14ac:dyDescent="0.2">
      <c r="A218" s="2" t="s">
        <v>356</v>
      </c>
    </row>
    <row r="219" spans="1:16" x14ac:dyDescent="0.2">
      <c r="J219" s="42" t="s">
        <v>315</v>
      </c>
      <c r="K219" s="42"/>
    </row>
    <row r="220" spans="1:16" x14ac:dyDescent="0.2">
      <c r="A220" s="1" t="s">
        <v>357</v>
      </c>
    </row>
    <row r="222" spans="1:16" x14ac:dyDescent="0.2">
      <c r="A222" s="2" t="s">
        <v>361</v>
      </c>
    </row>
    <row r="224" spans="1:16" x14ac:dyDescent="0.2">
      <c r="A224" s="4" t="s">
        <v>358</v>
      </c>
    </row>
    <row r="226" spans="1:20" ht="25.5" customHeight="1" x14ac:dyDescent="0.2">
      <c r="A226" s="101" t="s">
        <v>360</v>
      </c>
      <c r="B226" s="88"/>
      <c r="C226" s="88"/>
      <c r="D226" s="88"/>
      <c r="E226" s="88"/>
      <c r="F226" s="101" t="s">
        <v>359</v>
      </c>
      <c r="G226" s="88"/>
      <c r="H226" s="88"/>
      <c r="I226" s="88"/>
      <c r="J226" s="88"/>
      <c r="K226" s="88"/>
      <c r="L226" s="88"/>
      <c r="M226" s="88"/>
      <c r="N226" s="88"/>
      <c r="O226" s="88"/>
      <c r="P226" s="19" t="s">
        <v>396</v>
      </c>
      <c r="Q226" s="100" t="s">
        <v>397</v>
      </c>
      <c r="R226" s="100"/>
      <c r="S226" s="101" t="s">
        <v>367</v>
      </c>
      <c r="T226" s="88"/>
    </row>
    <row r="227" spans="1:20" x14ac:dyDescent="0.2">
      <c r="A227" s="102" t="s">
        <v>0</v>
      </c>
      <c r="B227" s="88"/>
      <c r="C227" s="88"/>
      <c r="D227" s="88"/>
      <c r="E227" s="88"/>
      <c r="F227" s="102" t="s">
        <v>0</v>
      </c>
      <c r="G227" s="88"/>
      <c r="H227" s="88"/>
      <c r="I227" s="88"/>
      <c r="J227" s="88"/>
      <c r="K227" s="88"/>
      <c r="L227" s="88"/>
      <c r="M227" s="88"/>
      <c r="N227" s="88"/>
      <c r="O227" s="88"/>
      <c r="P227" s="18" t="s">
        <v>3</v>
      </c>
      <c r="Q227" s="102">
        <v>2</v>
      </c>
      <c r="R227" s="88"/>
      <c r="S227" s="102">
        <v>3</v>
      </c>
      <c r="T227" s="88"/>
    </row>
    <row r="228" spans="1:20" x14ac:dyDescent="0.2">
      <c r="A228" s="96" t="s">
        <v>0</v>
      </c>
      <c r="B228" s="88"/>
      <c r="C228" s="88"/>
      <c r="D228" s="88"/>
      <c r="E228" s="88"/>
      <c r="F228" s="96" t="s">
        <v>135</v>
      </c>
      <c r="G228" s="88"/>
      <c r="H228" s="88"/>
      <c r="I228" s="88"/>
      <c r="J228" s="88"/>
      <c r="K228" s="88"/>
      <c r="L228" s="88"/>
      <c r="M228" s="88"/>
      <c r="N228" s="88"/>
      <c r="O228" s="88"/>
      <c r="P228" s="25">
        <f>P229+P231+P233</f>
        <v>30964250</v>
      </c>
      <c r="Q228" s="97">
        <f>Q229+Q231+Q233</f>
        <v>2735609.49</v>
      </c>
      <c r="R228" s="97"/>
      <c r="S228" s="98">
        <f>Q228/P228</f>
        <v>8.8347351865457752E-2</v>
      </c>
      <c r="T228" s="99"/>
    </row>
    <row r="229" spans="1:20" x14ac:dyDescent="0.2">
      <c r="A229" s="80" t="s">
        <v>136</v>
      </c>
      <c r="B229" s="80"/>
      <c r="C229" s="80"/>
      <c r="D229" s="80" t="s">
        <v>137</v>
      </c>
      <c r="E229" s="80"/>
      <c r="F229" s="80" t="s">
        <v>138</v>
      </c>
      <c r="G229" s="94"/>
      <c r="H229" s="94"/>
      <c r="I229" s="94"/>
      <c r="J229" s="94"/>
      <c r="K229" s="94"/>
      <c r="L229" s="94"/>
      <c r="M229" s="94"/>
      <c r="N229" s="94"/>
      <c r="O229" s="94"/>
      <c r="P229" s="26">
        <f>P230</f>
        <v>366000</v>
      </c>
      <c r="Q229" s="95">
        <f>Q230</f>
        <v>286066.25</v>
      </c>
      <c r="R229" s="95"/>
      <c r="S229" s="93">
        <f t="shared" ref="S229:S234" si="92">Q229/P229</f>
        <v>0.78160177595628411</v>
      </c>
      <c r="T229" s="71"/>
    </row>
    <row r="230" spans="1:20" x14ac:dyDescent="0.2">
      <c r="A230" s="80" t="s">
        <v>139</v>
      </c>
      <c r="B230" s="94"/>
      <c r="C230" s="94"/>
      <c r="D230" s="80" t="s">
        <v>140</v>
      </c>
      <c r="E230" s="94"/>
      <c r="F230" s="80" t="s">
        <v>141</v>
      </c>
      <c r="G230" s="94"/>
      <c r="H230" s="94"/>
      <c r="I230" s="94"/>
      <c r="J230" s="94"/>
      <c r="K230" s="94"/>
      <c r="L230" s="94"/>
      <c r="M230" s="94"/>
      <c r="N230" s="94"/>
      <c r="O230" s="94"/>
      <c r="P230" s="26">
        <v>366000</v>
      </c>
      <c r="Q230" s="95">
        <v>286066.25</v>
      </c>
      <c r="R230" s="95"/>
      <c r="S230" s="93">
        <f t="shared" si="92"/>
        <v>0.78160177595628411</v>
      </c>
      <c r="T230" s="71"/>
    </row>
    <row r="231" spans="1:20" x14ac:dyDescent="0.2">
      <c r="A231" s="80" t="s">
        <v>136</v>
      </c>
      <c r="B231" s="94"/>
      <c r="C231" s="94"/>
      <c r="D231" s="80" t="s">
        <v>142</v>
      </c>
      <c r="E231" s="94"/>
      <c r="F231" s="80" t="s">
        <v>143</v>
      </c>
      <c r="G231" s="94"/>
      <c r="H231" s="94"/>
      <c r="I231" s="94"/>
      <c r="J231" s="94"/>
      <c r="K231" s="94"/>
      <c r="L231" s="94"/>
      <c r="M231" s="94"/>
      <c r="N231" s="94"/>
      <c r="O231" s="94"/>
      <c r="P231" s="26">
        <f>P232</f>
        <v>629900</v>
      </c>
      <c r="Q231" s="95">
        <f>Q232</f>
        <v>365440.88</v>
      </c>
      <c r="R231" s="95"/>
      <c r="S231" s="93">
        <f t="shared" si="92"/>
        <v>0.58015697729798377</v>
      </c>
      <c r="T231" s="71"/>
    </row>
    <row r="232" spans="1:20" x14ac:dyDescent="0.2">
      <c r="A232" s="80" t="s">
        <v>139</v>
      </c>
      <c r="B232" s="94"/>
      <c r="C232" s="94"/>
      <c r="D232" s="80" t="s">
        <v>144</v>
      </c>
      <c r="E232" s="94"/>
      <c r="F232" s="80" t="s">
        <v>145</v>
      </c>
      <c r="G232" s="94"/>
      <c r="H232" s="94"/>
      <c r="I232" s="94"/>
      <c r="J232" s="94"/>
      <c r="K232" s="94"/>
      <c r="L232" s="94"/>
      <c r="M232" s="94"/>
      <c r="N232" s="94"/>
      <c r="O232" s="94"/>
      <c r="P232" s="26">
        <v>629900</v>
      </c>
      <c r="Q232" s="95">
        <v>365440.88</v>
      </c>
      <c r="R232" s="95"/>
      <c r="S232" s="93">
        <f t="shared" si="92"/>
        <v>0.58015697729798377</v>
      </c>
      <c r="T232" s="71"/>
    </row>
    <row r="233" spans="1:20" x14ac:dyDescent="0.2">
      <c r="A233" s="80" t="s">
        <v>136</v>
      </c>
      <c r="B233" s="94"/>
      <c r="C233" s="94"/>
      <c r="D233" s="80" t="s">
        <v>146</v>
      </c>
      <c r="E233" s="94"/>
      <c r="F233" s="80" t="s">
        <v>147</v>
      </c>
      <c r="G233" s="94"/>
      <c r="H233" s="94"/>
      <c r="I233" s="94"/>
      <c r="J233" s="94"/>
      <c r="K233" s="94"/>
      <c r="L233" s="94"/>
      <c r="M233" s="94"/>
      <c r="N233" s="94"/>
      <c r="O233" s="94"/>
      <c r="P233" s="26">
        <f>P234</f>
        <v>29968350</v>
      </c>
      <c r="Q233" s="95">
        <f>Q234</f>
        <v>2084102.36</v>
      </c>
      <c r="R233" s="95"/>
      <c r="S233" s="93">
        <f t="shared" si="92"/>
        <v>6.9543447003255099E-2</v>
      </c>
      <c r="T233" s="71"/>
    </row>
    <row r="234" spans="1:20" x14ac:dyDescent="0.2">
      <c r="A234" s="80" t="s">
        <v>139</v>
      </c>
      <c r="B234" s="94"/>
      <c r="C234" s="94"/>
      <c r="D234" s="80" t="s">
        <v>148</v>
      </c>
      <c r="E234" s="94"/>
      <c r="F234" s="80" t="s">
        <v>149</v>
      </c>
      <c r="G234" s="94"/>
      <c r="H234" s="94"/>
      <c r="I234" s="94"/>
      <c r="J234" s="94"/>
      <c r="K234" s="94"/>
      <c r="L234" s="94"/>
      <c r="M234" s="94"/>
      <c r="N234" s="94"/>
      <c r="O234" s="94"/>
      <c r="P234" s="26">
        <v>29968350</v>
      </c>
      <c r="Q234" s="95">
        <v>2084102.36</v>
      </c>
      <c r="R234" s="95"/>
      <c r="S234" s="93">
        <f t="shared" si="92"/>
        <v>6.9543447003255099E-2</v>
      </c>
      <c r="T234" s="71"/>
    </row>
    <row r="236" spans="1:20" x14ac:dyDescent="0.2">
      <c r="I236" s="2" t="s">
        <v>316</v>
      </c>
    </row>
    <row r="238" spans="1:20" x14ac:dyDescent="0.2">
      <c r="A238" s="2" t="s">
        <v>362</v>
      </c>
    </row>
    <row r="239" spans="1:20" x14ac:dyDescent="0.2">
      <c r="A239" s="2"/>
    </row>
    <row r="240" spans="1:20" ht="14.25" customHeight="1" x14ac:dyDescent="0.2">
      <c r="A240" s="5" t="s">
        <v>363</v>
      </c>
      <c r="B240" s="72" t="s">
        <v>365</v>
      </c>
      <c r="C240" s="72"/>
      <c r="D240" s="72"/>
      <c r="E240" s="72"/>
      <c r="F240" s="72"/>
      <c r="G240" s="72"/>
      <c r="H240" s="72"/>
      <c r="I240" s="72" t="s">
        <v>366</v>
      </c>
      <c r="J240" s="72"/>
      <c r="K240" s="72" t="s">
        <v>402</v>
      </c>
      <c r="L240" s="72"/>
      <c r="M240" s="73" t="s">
        <v>367</v>
      </c>
      <c r="N240" s="73"/>
    </row>
    <row r="241" spans="1:14" ht="14.25" customHeight="1" x14ac:dyDescent="0.2">
      <c r="A241" s="5" t="s">
        <v>364</v>
      </c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3"/>
      <c r="N241" s="73"/>
    </row>
    <row r="242" spans="1:14" x14ac:dyDescent="0.2">
      <c r="A242" s="47" t="s">
        <v>135</v>
      </c>
      <c r="B242" s="44"/>
      <c r="C242" s="44"/>
      <c r="D242" s="44"/>
      <c r="E242" s="44"/>
      <c r="F242" s="44"/>
      <c r="G242" s="44"/>
      <c r="H242" s="44"/>
      <c r="I242" s="48">
        <v>30964250</v>
      </c>
      <c r="J242" s="44"/>
      <c r="K242" s="48">
        <v>2735609.49</v>
      </c>
      <c r="L242" s="44"/>
      <c r="M242" s="49">
        <v>8.83</v>
      </c>
      <c r="N242" s="44"/>
    </row>
    <row r="243" spans="1:14" x14ac:dyDescent="0.2">
      <c r="A243" s="43" t="s">
        <v>150</v>
      </c>
      <c r="B243" s="44"/>
      <c r="C243" s="44"/>
      <c r="D243" s="44"/>
      <c r="E243" s="44"/>
      <c r="F243" s="44"/>
      <c r="G243" s="44"/>
      <c r="H243" s="44"/>
      <c r="I243" s="45">
        <v>366000</v>
      </c>
      <c r="J243" s="44"/>
      <c r="K243" s="45">
        <v>286066.25</v>
      </c>
      <c r="L243" s="44"/>
      <c r="M243" s="46">
        <v>78.16</v>
      </c>
      <c r="N243" s="44"/>
    </row>
    <row r="244" spans="1:14" x14ac:dyDescent="0.2">
      <c r="A244" s="43" t="s">
        <v>151</v>
      </c>
      <c r="B244" s="44"/>
      <c r="C244" s="44"/>
      <c r="D244" s="44"/>
      <c r="E244" s="44"/>
      <c r="F244" s="44"/>
      <c r="G244" s="44"/>
      <c r="H244" s="44"/>
      <c r="I244" s="45">
        <v>366000</v>
      </c>
      <c r="J244" s="44"/>
      <c r="K244" s="45">
        <v>286066.25</v>
      </c>
      <c r="L244" s="44"/>
      <c r="M244" s="46">
        <v>78.16</v>
      </c>
      <c r="N244" s="44"/>
    </row>
    <row r="245" spans="1:14" x14ac:dyDescent="0.2">
      <c r="A245" s="63" t="s">
        <v>115</v>
      </c>
      <c r="B245" s="44"/>
      <c r="C245" s="44"/>
      <c r="D245" s="44"/>
      <c r="E245" s="44"/>
      <c r="F245" s="44"/>
      <c r="G245" s="44"/>
      <c r="H245" s="44"/>
      <c r="I245" s="64">
        <v>166000</v>
      </c>
      <c r="J245" s="44"/>
      <c r="K245" s="64">
        <v>64214.13</v>
      </c>
      <c r="L245" s="44"/>
      <c r="M245" s="65">
        <v>38.68</v>
      </c>
      <c r="N245" s="44"/>
    </row>
    <row r="246" spans="1:14" x14ac:dyDescent="0.2">
      <c r="A246" s="63" t="s">
        <v>116</v>
      </c>
      <c r="B246" s="44"/>
      <c r="C246" s="44"/>
      <c r="D246" s="44"/>
      <c r="E246" s="44"/>
      <c r="F246" s="44"/>
      <c r="G246" s="44"/>
      <c r="H246" s="44"/>
      <c r="I246" s="64">
        <v>166000</v>
      </c>
      <c r="J246" s="44"/>
      <c r="K246" s="64">
        <v>64214.13</v>
      </c>
      <c r="L246" s="44"/>
      <c r="M246" s="65">
        <v>38.68</v>
      </c>
      <c r="N246" s="44"/>
    </row>
    <row r="247" spans="1:14" x14ac:dyDescent="0.2">
      <c r="A247" s="63" t="s">
        <v>122</v>
      </c>
      <c r="B247" s="44"/>
      <c r="C247" s="44"/>
      <c r="D247" s="44"/>
      <c r="E247" s="44"/>
      <c r="F247" s="44"/>
      <c r="G247" s="44"/>
      <c r="H247" s="44"/>
      <c r="I247" s="64">
        <v>200000</v>
      </c>
      <c r="J247" s="44"/>
      <c r="K247" s="64">
        <v>221852.12</v>
      </c>
      <c r="L247" s="44"/>
      <c r="M247" s="65">
        <v>110.93</v>
      </c>
      <c r="N247" s="44"/>
    </row>
    <row r="248" spans="1:14" x14ac:dyDescent="0.2">
      <c r="A248" s="63" t="s">
        <v>127</v>
      </c>
      <c r="B248" s="44"/>
      <c r="C248" s="44"/>
      <c r="D248" s="44"/>
      <c r="E248" s="44"/>
      <c r="F248" s="44"/>
      <c r="G248" s="44"/>
      <c r="H248" s="44"/>
      <c r="I248" s="64">
        <v>200000</v>
      </c>
      <c r="J248" s="44"/>
      <c r="K248" s="64">
        <v>221852.12</v>
      </c>
      <c r="L248" s="44"/>
      <c r="M248" s="65">
        <v>110.93</v>
      </c>
      <c r="N248" s="44"/>
    </row>
    <row r="249" spans="1:14" x14ac:dyDescent="0.2">
      <c r="A249" s="54" t="s">
        <v>152</v>
      </c>
      <c r="B249" s="44"/>
      <c r="C249" s="54" t="s">
        <v>153</v>
      </c>
      <c r="D249" s="44"/>
      <c r="E249" s="44"/>
      <c r="F249" s="44"/>
      <c r="G249" s="44"/>
      <c r="H249" s="44"/>
      <c r="I249" s="55">
        <v>366000</v>
      </c>
      <c r="J249" s="44"/>
      <c r="K249" s="55">
        <v>286066.25</v>
      </c>
      <c r="L249" s="44"/>
      <c r="M249" s="56">
        <v>78.16</v>
      </c>
      <c r="N249" s="44"/>
    </row>
    <row r="250" spans="1:14" x14ac:dyDescent="0.2">
      <c r="A250" s="54" t="s">
        <v>159</v>
      </c>
      <c r="B250" s="44"/>
      <c r="C250" s="54" t="s">
        <v>154</v>
      </c>
      <c r="D250" s="44"/>
      <c r="E250" s="44"/>
      <c r="F250" s="44"/>
      <c r="G250" s="44"/>
      <c r="H250" s="44"/>
      <c r="I250" s="55">
        <v>266000</v>
      </c>
      <c r="J250" s="44"/>
      <c r="K250" s="55">
        <v>286066.25</v>
      </c>
      <c r="L250" s="44"/>
      <c r="M250" s="56">
        <v>107.54</v>
      </c>
      <c r="N250" s="44"/>
    </row>
    <row r="251" spans="1:14" x14ac:dyDescent="0.2">
      <c r="A251" s="51" t="s">
        <v>155</v>
      </c>
      <c r="B251" s="44"/>
      <c r="C251" s="51" t="s">
        <v>160</v>
      </c>
      <c r="D251" s="44"/>
      <c r="E251" s="44"/>
      <c r="F251" s="44"/>
      <c r="G251" s="44"/>
      <c r="H251" s="44"/>
      <c r="I251" s="52">
        <v>148000</v>
      </c>
      <c r="J251" s="44"/>
      <c r="K251" s="52">
        <v>59214.13</v>
      </c>
      <c r="L251" s="44"/>
      <c r="M251" s="53">
        <v>40.01</v>
      </c>
      <c r="N251" s="44"/>
    </row>
    <row r="252" spans="1:14" x14ac:dyDescent="0.2">
      <c r="A252" s="60" t="s">
        <v>156</v>
      </c>
      <c r="B252" s="44"/>
      <c r="C252" s="60" t="s">
        <v>157</v>
      </c>
      <c r="D252" s="44"/>
      <c r="E252" s="44"/>
      <c r="F252" s="44"/>
      <c r="G252" s="44"/>
      <c r="H252" s="44"/>
      <c r="I252" s="61">
        <v>98000</v>
      </c>
      <c r="J252" s="44"/>
      <c r="K252" s="61">
        <v>33637.83</v>
      </c>
      <c r="L252" s="44"/>
      <c r="M252" s="62">
        <v>34.32</v>
      </c>
      <c r="N252" s="44"/>
    </row>
    <row r="253" spans="1:14" x14ac:dyDescent="0.2">
      <c r="A253" s="57" t="s">
        <v>161</v>
      </c>
      <c r="B253" s="44"/>
      <c r="C253" s="57" t="s">
        <v>162</v>
      </c>
      <c r="D253" s="44"/>
      <c r="E253" s="44"/>
      <c r="F253" s="44"/>
      <c r="G253" s="44"/>
      <c r="H253" s="44"/>
      <c r="I253" s="58" t="s">
        <v>0</v>
      </c>
      <c r="J253" s="44"/>
      <c r="K253" s="58">
        <v>31825.360000000001</v>
      </c>
      <c r="L253" s="44"/>
      <c r="M253" s="59" t="s">
        <v>0</v>
      </c>
      <c r="N253" s="44"/>
    </row>
    <row r="254" spans="1:14" x14ac:dyDescent="0.2">
      <c r="A254" s="57" t="s">
        <v>163</v>
      </c>
      <c r="B254" s="44"/>
      <c r="C254" s="57" t="s">
        <v>164</v>
      </c>
      <c r="D254" s="44"/>
      <c r="E254" s="44"/>
      <c r="F254" s="44"/>
      <c r="G254" s="44"/>
      <c r="H254" s="44"/>
      <c r="I254" s="58" t="s">
        <v>0</v>
      </c>
      <c r="J254" s="44"/>
      <c r="K254" s="58">
        <v>1812.47</v>
      </c>
      <c r="L254" s="44"/>
      <c r="M254" s="59" t="s">
        <v>0</v>
      </c>
      <c r="N254" s="44"/>
    </row>
    <row r="255" spans="1:14" x14ac:dyDescent="0.2">
      <c r="A255" s="57" t="s">
        <v>158</v>
      </c>
      <c r="B255" s="44"/>
      <c r="C255" s="57" t="s">
        <v>157</v>
      </c>
      <c r="D255" s="44"/>
      <c r="E255" s="44"/>
      <c r="F255" s="44"/>
      <c r="G255" s="44"/>
      <c r="H255" s="44"/>
      <c r="I255" s="58" t="s">
        <v>0</v>
      </c>
      <c r="J255" s="44"/>
      <c r="K255" s="58">
        <v>0</v>
      </c>
      <c r="L255" s="44"/>
      <c r="M255" s="59" t="s">
        <v>0</v>
      </c>
      <c r="N255" s="44"/>
    </row>
    <row r="256" spans="1:14" x14ac:dyDescent="0.2">
      <c r="A256" s="60" t="s">
        <v>165</v>
      </c>
      <c r="B256" s="44"/>
      <c r="C256" s="60" t="s">
        <v>166</v>
      </c>
      <c r="D256" s="44"/>
      <c r="E256" s="44"/>
      <c r="F256" s="44"/>
      <c r="G256" s="44"/>
      <c r="H256" s="44"/>
      <c r="I256" s="61">
        <v>0</v>
      </c>
      <c r="J256" s="44"/>
      <c r="K256" s="61">
        <v>3078.55</v>
      </c>
      <c r="L256" s="44"/>
      <c r="M256" s="62" t="s">
        <v>0</v>
      </c>
      <c r="N256" s="44"/>
    </row>
    <row r="257" spans="1:14" x14ac:dyDescent="0.2">
      <c r="A257" s="57" t="s">
        <v>167</v>
      </c>
      <c r="B257" s="44"/>
      <c r="C257" s="57" t="s">
        <v>168</v>
      </c>
      <c r="D257" s="44"/>
      <c r="E257" s="44"/>
      <c r="F257" s="44"/>
      <c r="G257" s="44"/>
      <c r="H257" s="44"/>
      <c r="I257" s="58" t="s">
        <v>0</v>
      </c>
      <c r="J257" s="44"/>
      <c r="K257" s="58">
        <v>3078.55</v>
      </c>
      <c r="L257" s="44"/>
      <c r="M257" s="59" t="s">
        <v>0</v>
      </c>
      <c r="N257" s="44"/>
    </row>
    <row r="258" spans="1:14" x14ac:dyDescent="0.2">
      <c r="A258" s="60" t="s">
        <v>169</v>
      </c>
      <c r="B258" s="44"/>
      <c r="C258" s="60" t="s">
        <v>170</v>
      </c>
      <c r="D258" s="44"/>
      <c r="E258" s="44"/>
      <c r="F258" s="44"/>
      <c r="G258" s="44"/>
      <c r="H258" s="44"/>
      <c r="I258" s="61">
        <v>30000</v>
      </c>
      <c r="J258" s="44"/>
      <c r="K258" s="61">
        <v>22497.75</v>
      </c>
      <c r="L258" s="44"/>
      <c r="M258" s="62">
        <v>74.989999999999995</v>
      </c>
      <c r="N258" s="44"/>
    </row>
    <row r="259" spans="1:14" x14ac:dyDescent="0.2">
      <c r="A259" s="57" t="s">
        <v>171</v>
      </c>
      <c r="B259" s="44"/>
      <c r="C259" s="57" t="s">
        <v>172</v>
      </c>
      <c r="D259" s="44"/>
      <c r="E259" s="44"/>
      <c r="F259" s="44"/>
      <c r="G259" s="44"/>
      <c r="H259" s="44"/>
      <c r="I259" s="58" t="s">
        <v>0</v>
      </c>
      <c r="J259" s="44"/>
      <c r="K259" s="58">
        <v>22497.75</v>
      </c>
      <c r="L259" s="44"/>
      <c r="M259" s="59" t="s">
        <v>0</v>
      </c>
      <c r="N259" s="44"/>
    </row>
    <row r="260" spans="1:14" x14ac:dyDescent="0.2">
      <c r="A260" s="60" t="s">
        <v>173</v>
      </c>
      <c r="B260" s="44"/>
      <c r="C260" s="60" t="s">
        <v>174</v>
      </c>
      <c r="D260" s="44"/>
      <c r="E260" s="44"/>
      <c r="F260" s="44"/>
      <c r="G260" s="44"/>
      <c r="H260" s="44"/>
      <c r="I260" s="61">
        <v>20000</v>
      </c>
      <c r="J260" s="44"/>
      <c r="K260" s="61">
        <v>0</v>
      </c>
      <c r="L260" s="44"/>
      <c r="M260" s="62">
        <v>0</v>
      </c>
      <c r="N260" s="44"/>
    </row>
    <row r="261" spans="1:14" x14ac:dyDescent="0.2">
      <c r="A261" s="57" t="s">
        <v>175</v>
      </c>
      <c r="B261" s="44"/>
      <c r="C261" s="57" t="s">
        <v>176</v>
      </c>
      <c r="D261" s="44"/>
      <c r="E261" s="44"/>
      <c r="F261" s="44"/>
      <c r="G261" s="44"/>
      <c r="H261" s="44"/>
      <c r="I261" s="58" t="s">
        <v>0</v>
      </c>
      <c r="J261" s="44"/>
      <c r="K261" s="58">
        <v>0</v>
      </c>
      <c r="L261" s="44"/>
      <c r="M261" s="59" t="s">
        <v>0</v>
      </c>
      <c r="N261" s="44"/>
    </row>
    <row r="262" spans="1:14" x14ac:dyDescent="0.2">
      <c r="A262" s="51" t="s">
        <v>177</v>
      </c>
      <c r="B262" s="44"/>
      <c r="C262" s="51" t="s">
        <v>178</v>
      </c>
      <c r="D262" s="44"/>
      <c r="E262" s="44"/>
      <c r="F262" s="44"/>
      <c r="G262" s="44"/>
      <c r="H262" s="44"/>
      <c r="I262" s="52">
        <v>18000</v>
      </c>
      <c r="J262" s="44"/>
      <c r="K262" s="52">
        <v>5000</v>
      </c>
      <c r="L262" s="44"/>
      <c r="M262" s="53">
        <v>27.78</v>
      </c>
      <c r="N262" s="44"/>
    </row>
    <row r="263" spans="1:14" x14ac:dyDescent="0.2">
      <c r="A263" s="60" t="s">
        <v>169</v>
      </c>
      <c r="B263" s="44"/>
      <c r="C263" s="60" t="s">
        <v>170</v>
      </c>
      <c r="D263" s="44"/>
      <c r="E263" s="44"/>
      <c r="F263" s="44"/>
      <c r="G263" s="44"/>
      <c r="H263" s="44"/>
      <c r="I263" s="61">
        <v>18000</v>
      </c>
      <c r="J263" s="44"/>
      <c r="K263" s="61">
        <v>5000</v>
      </c>
      <c r="L263" s="44"/>
      <c r="M263" s="62">
        <v>27.78</v>
      </c>
      <c r="N263" s="44"/>
    </row>
    <row r="264" spans="1:14" x14ac:dyDescent="0.2">
      <c r="A264" s="57" t="s">
        <v>171</v>
      </c>
      <c r="B264" s="44"/>
      <c r="C264" s="57" t="s">
        <v>172</v>
      </c>
      <c r="D264" s="44"/>
      <c r="E264" s="44"/>
      <c r="F264" s="44"/>
      <c r="G264" s="44"/>
      <c r="H264" s="44"/>
      <c r="I264" s="58" t="s">
        <v>0</v>
      </c>
      <c r="J264" s="44"/>
      <c r="K264" s="58">
        <v>5000</v>
      </c>
      <c r="L264" s="44"/>
      <c r="M264" s="59" t="s">
        <v>0</v>
      </c>
      <c r="N264" s="44"/>
    </row>
    <row r="265" spans="1:14" x14ac:dyDescent="0.2">
      <c r="A265" s="51" t="s">
        <v>262</v>
      </c>
      <c r="B265" s="44"/>
      <c r="C265" s="51" t="s">
        <v>403</v>
      </c>
      <c r="D265" s="44"/>
      <c r="E265" s="44"/>
      <c r="F265" s="44"/>
      <c r="G265" s="44"/>
      <c r="H265" s="44"/>
      <c r="I265" s="52">
        <v>100000</v>
      </c>
      <c r="J265" s="44"/>
      <c r="K265" s="52">
        <v>221852.12</v>
      </c>
      <c r="L265" s="44"/>
      <c r="M265" s="53">
        <v>221.85</v>
      </c>
      <c r="N265" s="44"/>
    </row>
    <row r="266" spans="1:14" x14ac:dyDescent="0.2">
      <c r="A266" s="60" t="s">
        <v>156</v>
      </c>
      <c r="B266" s="44"/>
      <c r="C266" s="60" t="s">
        <v>157</v>
      </c>
      <c r="D266" s="44"/>
      <c r="E266" s="44"/>
      <c r="F266" s="44"/>
      <c r="G266" s="44"/>
      <c r="H266" s="44"/>
      <c r="I266" s="61">
        <v>100000</v>
      </c>
      <c r="J266" s="44"/>
      <c r="K266" s="61">
        <v>221852.12</v>
      </c>
      <c r="L266" s="44"/>
      <c r="M266" s="62">
        <v>221.85</v>
      </c>
      <c r="N266" s="44"/>
    </row>
    <row r="267" spans="1:14" x14ac:dyDescent="0.2">
      <c r="A267" s="57" t="s">
        <v>161</v>
      </c>
      <c r="B267" s="44"/>
      <c r="C267" s="57" t="s">
        <v>162</v>
      </c>
      <c r="D267" s="44"/>
      <c r="E267" s="44"/>
      <c r="F267" s="44"/>
      <c r="G267" s="44"/>
      <c r="H267" s="44"/>
      <c r="I267" s="58" t="s">
        <v>0</v>
      </c>
      <c r="J267" s="44"/>
      <c r="K267" s="58">
        <v>221852.12</v>
      </c>
      <c r="L267" s="44"/>
      <c r="M267" s="59" t="s">
        <v>0</v>
      </c>
      <c r="N267" s="44"/>
    </row>
    <row r="268" spans="1:14" x14ac:dyDescent="0.2">
      <c r="A268" s="54" t="s">
        <v>217</v>
      </c>
      <c r="B268" s="44"/>
      <c r="C268" s="54" t="s">
        <v>218</v>
      </c>
      <c r="D268" s="44"/>
      <c r="E268" s="44"/>
      <c r="F268" s="44"/>
      <c r="G268" s="44"/>
      <c r="H268" s="44"/>
      <c r="I268" s="55">
        <v>100000</v>
      </c>
      <c r="J268" s="44"/>
      <c r="K268" s="55">
        <v>0</v>
      </c>
      <c r="L268" s="44"/>
      <c r="M268" s="56">
        <v>0</v>
      </c>
      <c r="N268" s="44"/>
    </row>
    <row r="269" spans="1:14" x14ac:dyDescent="0.2">
      <c r="A269" s="51" t="s">
        <v>155</v>
      </c>
      <c r="B269" s="44"/>
      <c r="C269" s="51" t="s">
        <v>219</v>
      </c>
      <c r="D269" s="44"/>
      <c r="E269" s="44"/>
      <c r="F269" s="44"/>
      <c r="G269" s="44"/>
      <c r="H269" s="44"/>
      <c r="I269" s="52">
        <v>100000</v>
      </c>
      <c r="J269" s="44"/>
      <c r="K269" s="52">
        <v>0</v>
      </c>
      <c r="L269" s="44"/>
      <c r="M269" s="53">
        <v>0</v>
      </c>
      <c r="N269" s="44"/>
    </row>
    <row r="270" spans="1:14" x14ac:dyDescent="0.2">
      <c r="A270" s="60" t="s">
        <v>156</v>
      </c>
      <c r="B270" s="44"/>
      <c r="C270" s="60" t="s">
        <v>157</v>
      </c>
      <c r="D270" s="44"/>
      <c r="E270" s="44"/>
      <c r="F270" s="44"/>
      <c r="G270" s="44"/>
      <c r="H270" s="44"/>
      <c r="I270" s="61">
        <v>100000</v>
      </c>
      <c r="J270" s="44"/>
      <c r="K270" s="61">
        <v>0</v>
      </c>
      <c r="L270" s="44"/>
      <c r="M270" s="62">
        <v>0</v>
      </c>
      <c r="N270" s="44"/>
    </row>
    <row r="271" spans="1:14" x14ac:dyDescent="0.2">
      <c r="A271" s="57" t="s">
        <v>161</v>
      </c>
      <c r="B271" s="44"/>
      <c r="C271" s="57" t="s">
        <v>162</v>
      </c>
      <c r="D271" s="44"/>
      <c r="E271" s="44"/>
      <c r="F271" s="44"/>
      <c r="G271" s="44"/>
      <c r="H271" s="44"/>
      <c r="I271" s="58" t="s">
        <v>0</v>
      </c>
      <c r="J271" s="44"/>
      <c r="K271" s="58">
        <v>0</v>
      </c>
      <c r="L271" s="44"/>
      <c r="M271" s="59" t="s">
        <v>0</v>
      </c>
      <c r="N271" s="44"/>
    </row>
    <row r="272" spans="1:14" x14ac:dyDescent="0.2">
      <c r="A272" s="43" t="s">
        <v>187</v>
      </c>
      <c r="B272" s="44"/>
      <c r="C272" s="44"/>
      <c r="D272" s="44"/>
      <c r="E272" s="44"/>
      <c r="F272" s="44"/>
      <c r="G272" s="44"/>
      <c r="H272" s="44"/>
      <c r="I272" s="45">
        <v>629900</v>
      </c>
      <c r="J272" s="44"/>
      <c r="K272" s="45">
        <v>365440.88</v>
      </c>
      <c r="L272" s="44"/>
      <c r="M272" s="46">
        <v>58.02</v>
      </c>
      <c r="N272" s="44"/>
    </row>
    <row r="273" spans="1:14" x14ac:dyDescent="0.2">
      <c r="A273" s="43" t="s">
        <v>188</v>
      </c>
      <c r="B273" s="44"/>
      <c r="C273" s="44"/>
      <c r="D273" s="44"/>
      <c r="E273" s="44"/>
      <c r="F273" s="44"/>
      <c r="G273" s="44"/>
      <c r="H273" s="44"/>
      <c r="I273" s="45">
        <v>629900</v>
      </c>
      <c r="J273" s="44"/>
      <c r="K273" s="45">
        <v>365440.88</v>
      </c>
      <c r="L273" s="44"/>
      <c r="M273" s="46">
        <v>58.02</v>
      </c>
      <c r="N273" s="44"/>
    </row>
    <row r="274" spans="1:14" x14ac:dyDescent="0.2">
      <c r="A274" s="63" t="s">
        <v>115</v>
      </c>
      <c r="B274" s="63"/>
      <c r="C274" s="63"/>
      <c r="D274" s="63"/>
      <c r="E274" s="63"/>
      <c r="F274" s="63"/>
      <c r="G274" s="63"/>
      <c r="H274" s="63"/>
      <c r="I274" s="64">
        <v>629900</v>
      </c>
      <c r="J274" s="64"/>
      <c r="K274" s="64">
        <v>365440.88</v>
      </c>
      <c r="L274" s="64"/>
      <c r="M274" s="65">
        <v>58.02</v>
      </c>
      <c r="N274" s="65"/>
    </row>
    <row r="275" spans="1:14" x14ac:dyDescent="0.2">
      <c r="A275" s="63" t="s">
        <v>116</v>
      </c>
      <c r="B275" s="63"/>
      <c r="C275" s="63"/>
      <c r="D275" s="63"/>
      <c r="E275" s="63"/>
      <c r="F275" s="63"/>
      <c r="G275" s="63"/>
      <c r="H275" s="63"/>
      <c r="I275" s="64">
        <v>629900</v>
      </c>
      <c r="J275" s="64"/>
      <c r="K275" s="64">
        <v>365440.88</v>
      </c>
      <c r="L275" s="64"/>
      <c r="M275" s="65">
        <v>58.02</v>
      </c>
      <c r="N275" s="65"/>
    </row>
    <row r="276" spans="1:14" x14ac:dyDescent="0.2">
      <c r="A276" s="54" t="s">
        <v>152</v>
      </c>
      <c r="B276" s="44"/>
      <c r="C276" s="54" t="s">
        <v>153</v>
      </c>
      <c r="D276" s="44"/>
      <c r="E276" s="44"/>
      <c r="F276" s="44"/>
      <c r="G276" s="44"/>
      <c r="H276" s="44"/>
      <c r="I276" s="55">
        <v>629900</v>
      </c>
      <c r="J276" s="44"/>
      <c r="K276" s="55">
        <v>365440.88</v>
      </c>
      <c r="L276" s="44"/>
      <c r="M276" s="56">
        <v>58.02</v>
      </c>
      <c r="N276" s="44"/>
    </row>
    <row r="277" spans="1:14" x14ac:dyDescent="0.2">
      <c r="A277" s="54" t="s">
        <v>159</v>
      </c>
      <c r="B277" s="44"/>
      <c r="C277" s="54" t="s">
        <v>154</v>
      </c>
      <c r="D277" s="44"/>
      <c r="E277" s="44"/>
      <c r="F277" s="44"/>
      <c r="G277" s="44"/>
      <c r="H277" s="44"/>
      <c r="I277" s="55">
        <v>629900</v>
      </c>
      <c r="J277" s="44"/>
      <c r="K277" s="55">
        <v>365440.88</v>
      </c>
      <c r="L277" s="44"/>
      <c r="M277" s="56">
        <v>58.02</v>
      </c>
      <c r="N277" s="44"/>
    </row>
    <row r="278" spans="1:14" x14ac:dyDescent="0.2">
      <c r="A278" s="51" t="s">
        <v>155</v>
      </c>
      <c r="B278" s="44"/>
      <c r="C278" s="51" t="s">
        <v>160</v>
      </c>
      <c r="D278" s="44"/>
      <c r="E278" s="44"/>
      <c r="F278" s="44"/>
      <c r="G278" s="44"/>
      <c r="H278" s="44"/>
      <c r="I278" s="52">
        <v>359900</v>
      </c>
      <c r="J278" s="44"/>
      <c r="K278" s="52">
        <v>121877.75</v>
      </c>
      <c r="L278" s="44"/>
      <c r="M278" s="53">
        <v>33.86</v>
      </c>
      <c r="N278" s="44"/>
    </row>
    <row r="279" spans="1:14" x14ac:dyDescent="0.2">
      <c r="A279" s="60" t="s">
        <v>193</v>
      </c>
      <c r="B279" s="44"/>
      <c r="C279" s="60" t="s">
        <v>194</v>
      </c>
      <c r="D279" s="44"/>
      <c r="E279" s="44"/>
      <c r="F279" s="44"/>
      <c r="G279" s="44"/>
      <c r="H279" s="44"/>
      <c r="I279" s="61">
        <v>136400</v>
      </c>
      <c r="J279" s="44"/>
      <c r="K279" s="61">
        <v>57533.1</v>
      </c>
      <c r="L279" s="44"/>
      <c r="M279" s="62">
        <v>42.18</v>
      </c>
      <c r="N279" s="44"/>
    </row>
    <row r="280" spans="1:14" x14ac:dyDescent="0.2">
      <c r="A280" s="57" t="s">
        <v>195</v>
      </c>
      <c r="B280" s="44"/>
      <c r="C280" s="57" t="s">
        <v>196</v>
      </c>
      <c r="D280" s="44"/>
      <c r="E280" s="44"/>
      <c r="F280" s="44"/>
      <c r="G280" s="44"/>
      <c r="H280" s="44"/>
      <c r="I280" s="58" t="s">
        <v>0</v>
      </c>
      <c r="J280" s="44"/>
      <c r="K280" s="58">
        <v>57533.1</v>
      </c>
      <c r="L280" s="44"/>
      <c r="M280" s="59" t="s">
        <v>0</v>
      </c>
      <c r="N280" s="44"/>
    </row>
    <row r="281" spans="1:14" x14ac:dyDescent="0.2">
      <c r="A281" s="60" t="s">
        <v>197</v>
      </c>
      <c r="B281" s="44"/>
      <c r="C281" s="60" t="s">
        <v>198</v>
      </c>
      <c r="D281" s="44"/>
      <c r="E281" s="44"/>
      <c r="F281" s="44"/>
      <c r="G281" s="44"/>
      <c r="H281" s="44"/>
      <c r="I281" s="61">
        <v>7500</v>
      </c>
      <c r="J281" s="44"/>
      <c r="K281" s="61">
        <v>0</v>
      </c>
      <c r="L281" s="44"/>
      <c r="M281" s="62">
        <v>0</v>
      </c>
      <c r="N281" s="44"/>
    </row>
    <row r="282" spans="1:14" x14ac:dyDescent="0.2">
      <c r="A282" s="57" t="s">
        <v>199</v>
      </c>
      <c r="B282" s="44"/>
      <c r="C282" s="57" t="s">
        <v>198</v>
      </c>
      <c r="D282" s="44"/>
      <c r="E282" s="44"/>
      <c r="F282" s="44"/>
      <c r="G282" s="44"/>
      <c r="H282" s="44"/>
      <c r="I282" s="58" t="s">
        <v>0</v>
      </c>
      <c r="J282" s="44"/>
      <c r="K282" s="58">
        <v>0</v>
      </c>
      <c r="L282" s="44"/>
      <c r="M282" s="59" t="s">
        <v>0</v>
      </c>
      <c r="N282" s="44"/>
    </row>
    <row r="283" spans="1:14" x14ac:dyDescent="0.2">
      <c r="A283" s="60" t="s">
        <v>200</v>
      </c>
      <c r="B283" s="44"/>
      <c r="C283" s="60" t="s">
        <v>201</v>
      </c>
      <c r="D283" s="44"/>
      <c r="E283" s="44"/>
      <c r="F283" s="44"/>
      <c r="G283" s="44"/>
      <c r="H283" s="44"/>
      <c r="I283" s="61">
        <v>23000</v>
      </c>
      <c r="J283" s="44"/>
      <c r="K283" s="61">
        <v>9492.9500000000007</v>
      </c>
      <c r="L283" s="44"/>
      <c r="M283" s="62">
        <v>41.27</v>
      </c>
      <c r="N283" s="44"/>
    </row>
    <row r="284" spans="1:14" x14ac:dyDescent="0.2">
      <c r="A284" s="57" t="s">
        <v>202</v>
      </c>
      <c r="B284" s="44"/>
      <c r="C284" s="57" t="s">
        <v>203</v>
      </c>
      <c r="D284" s="44"/>
      <c r="E284" s="44"/>
      <c r="F284" s="44"/>
      <c r="G284" s="44"/>
      <c r="H284" s="44"/>
      <c r="I284" s="58" t="s">
        <v>0</v>
      </c>
      <c r="J284" s="44"/>
      <c r="K284" s="58">
        <v>9492.9500000000007</v>
      </c>
      <c r="L284" s="44"/>
      <c r="M284" s="59" t="s">
        <v>0</v>
      </c>
      <c r="N284" s="44"/>
    </row>
    <row r="285" spans="1:14" x14ac:dyDescent="0.2">
      <c r="A285" s="60" t="s">
        <v>204</v>
      </c>
      <c r="B285" s="44"/>
      <c r="C285" s="60" t="s">
        <v>205</v>
      </c>
      <c r="D285" s="44"/>
      <c r="E285" s="44"/>
      <c r="F285" s="44"/>
      <c r="G285" s="44"/>
      <c r="H285" s="44"/>
      <c r="I285" s="61">
        <v>18000</v>
      </c>
      <c r="J285" s="44"/>
      <c r="K285" s="61">
        <v>3480</v>
      </c>
      <c r="L285" s="44"/>
      <c r="M285" s="62">
        <v>19.329999999999998</v>
      </c>
      <c r="N285" s="44"/>
    </row>
    <row r="286" spans="1:14" x14ac:dyDescent="0.2">
      <c r="A286" s="57" t="s">
        <v>206</v>
      </c>
      <c r="B286" s="44"/>
      <c r="C286" s="57" t="s">
        <v>207</v>
      </c>
      <c r="D286" s="44"/>
      <c r="E286" s="44"/>
      <c r="F286" s="44"/>
      <c r="G286" s="44"/>
      <c r="H286" s="44"/>
      <c r="I286" s="58" t="s">
        <v>0</v>
      </c>
      <c r="J286" s="44"/>
      <c r="K286" s="58">
        <v>1010</v>
      </c>
      <c r="L286" s="44"/>
      <c r="M286" s="59" t="s">
        <v>0</v>
      </c>
      <c r="N286" s="44"/>
    </row>
    <row r="287" spans="1:14" x14ac:dyDescent="0.2">
      <c r="A287" s="57" t="s">
        <v>208</v>
      </c>
      <c r="B287" s="44"/>
      <c r="C287" s="57" t="s">
        <v>209</v>
      </c>
      <c r="D287" s="44"/>
      <c r="E287" s="44"/>
      <c r="F287" s="44"/>
      <c r="G287" s="44"/>
      <c r="H287" s="44"/>
      <c r="I287" s="58" t="s">
        <v>0</v>
      </c>
      <c r="J287" s="44"/>
      <c r="K287" s="58">
        <v>2470</v>
      </c>
      <c r="L287" s="44"/>
      <c r="M287" s="59" t="s">
        <v>0</v>
      </c>
      <c r="N287" s="44"/>
    </row>
    <row r="288" spans="1:14" x14ac:dyDescent="0.2">
      <c r="A288" s="60" t="s">
        <v>189</v>
      </c>
      <c r="B288" s="44"/>
      <c r="C288" s="60" t="s">
        <v>190</v>
      </c>
      <c r="D288" s="44"/>
      <c r="E288" s="44"/>
      <c r="F288" s="44"/>
      <c r="G288" s="44"/>
      <c r="H288" s="44"/>
      <c r="I288" s="61">
        <v>10000</v>
      </c>
      <c r="J288" s="44"/>
      <c r="K288" s="61">
        <v>2743.75</v>
      </c>
      <c r="L288" s="44"/>
      <c r="M288" s="62">
        <v>27.44</v>
      </c>
      <c r="N288" s="44"/>
    </row>
    <row r="289" spans="1:14" x14ac:dyDescent="0.2">
      <c r="A289" s="57" t="s">
        <v>210</v>
      </c>
      <c r="B289" s="44"/>
      <c r="C289" s="57" t="s">
        <v>211</v>
      </c>
      <c r="D289" s="44"/>
      <c r="E289" s="44"/>
      <c r="F289" s="44"/>
      <c r="G289" s="44"/>
      <c r="H289" s="44"/>
      <c r="I289" s="58" t="s">
        <v>0</v>
      </c>
      <c r="J289" s="44"/>
      <c r="K289" s="58">
        <v>2743.75</v>
      </c>
      <c r="L289" s="44"/>
      <c r="M289" s="59" t="s">
        <v>0</v>
      </c>
      <c r="N289" s="44"/>
    </row>
    <row r="290" spans="1:14" x14ac:dyDescent="0.2">
      <c r="A290" s="60" t="s">
        <v>156</v>
      </c>
      <c r="B290" s="44"/>
      <c r="C290" s="60" t="s">
        <v>157</v>
      </c>
      <c r="D290" s="44"/>
      <c r="E290" s="44"/>
      <c r="F290" s="44"/>
      <c r="G290" s="44"/>
      <c r="H290" s="44"/>
      <c r="I290" s="61">
        <v>165000</v>
      </c>
      <c r="J290" s="44"/>
      <c r="K290" s="61">
        <v>48627.95</v>
      </c>
      <c r="L290" s="44"/>
      <c r="M290" s="62">
        <v>29.47</v>
      </c>
      <c r="N290" s="44"/>
    </row>
    <row r="291" spans="1:14" x14ac:dyDescent="0.2">
      <c r="A291" s="57" t="s">
        <v>161</v>
      </c>
      <c r="B291" s="44"/>
      <c r="C291" s="57" t="s">
        <v>162</v>
      </c>
      <c r="D291" s="44"/>
      <c r="E291" s="44"/>
      <c r="F291" s="44"/>
      <c r="G291" s="44"/>
      <c r="H291" s="44"/>
      <c r="I291" s="58" t="s">
        <v>0</v>
      </c>
      <c r="J291" s="44"/>
      <c r="K291" s="58">
        <v>41292.800000000003</v>
      </c>
      <c r="L291" s="44"/>
      <c r="M291" s="59" t="s">
        <v>0</v>
      </c>
      <c r="N291" s="44"/>
    </row>
    <row r="292" spans="1:14" x14ac:dyDescent="0.2">
      <c r="A292" s="57" t="s">
        <v>212</v>
      </c>
      <c r="B292" s="44"/>
      <c r="C292" s="57" t="s">
        <v>213</v>
      </c>
      <c r="D292" s="44"/>
      <c r="E292" s="44"/>
      <c r="F292" s="44"/>
      <c r="G292" s="44"/>
      <c r="H292" s="44"/>
      <c r="I292" s="58" t="s">
        <v>0</v>
      </c>
      <c r="J292" s="44"/>
      <c r="K292" s="58">
        <v>7335.15</v>
      </c>
      <c r="L292" s="44"/>
      <c r="M292" s="59" t="s">
        <v>0</v>
      </c>
      <c r="N292" s="44"/>
    </row>
    <row r="293" spans="1:14" x14ac:dyDescent="0.2">
      <c r="A293" s="51" t="s">
        <v>183</v>
      </c>
      <c r="B293" s="44"/>
      <c r="C293" s="51" t="s">
        <v>184</v>
      </c>
      <c r="D293" s="44"/>
      <c r="E293" s="44"/>
      <c r="F293" s="44"/>
      <c r="G293" s="44"/>
      <c r="H293" s="44"/>
      <c r="I293" s="52">
        <v>255000</v>
      </c>
      <c r="J293" s="44"/>
      <c r="K293" s="52">
        <v>236063.13</v>
      </c>
      <c r="L293" s="44"/>
      <c r="M293" s="53">
        <v>92.57</v>
      </c>
      <c r="N293" s="44"/>
    </row>
    <row r="294" spans="1:14" x14ac:dyDescent="0.2">
      <c r="A294" s="60" t="s">
        <v>169</v>
      </c>
      <c r="B294" s="44"/>
      <c r="C294" s="60" t="s">
        <v>170</v>
      </c>
      <c r="D294" s="44"/>
      <c r="E294" s="44"/>
      <c r="F294" s="44"/>
      <c r="G294" s="44"/>
      <c r="H294" s="44"/>
      <c r="I294" s="61">
        <v>255000</v>
      </c>
      <c r="J294" s="44"/>
      <c r="K294" s="61">
        <v>236063.13</v>
      </c>
      <c r="L294" s="44"/>
      <c r="M294" s="62">
        <v>92.57</v>
      </c>
      <c r="N294" s="44"/>
    </row>
    <row r="295" spans="1:14" x14ac:dyDescent="0.2">
      <c r="A295" s="57" t="s">
        <v>171</v>
      </c>
      <c r="B295" s="44"/>
      <c r="C295" s="57" t="s">
        <v>172</v>
      </c>
      <c r="D295" s="44"/>
      <c r="E295" s="44"/>
      <c r="F295" s="44"/>
      <c r="G295" s="44"/>
      <c r="H295" s="44"/>
      <c r="I295" s="58" t="s">
        <v>0</v>
      </c>
      <c r="J295" s="44"/>
      <c r="K295" s="58">
        <v>236063.13</v>
      </c>
      <c r="L295" s="44"/>
      <c r="M295" s="59" t="s">
        <v>0</v>
      </c>
      <c r="N295" s="44"/>
    </row>
    <row r="296" spans="1:14" x14ac:dyDescent="0.2">
      <c r="A296" s="51" t="s">
        <v>185</v>
      </c>
      <c r="B296" s="44"/>
      <c r="C296" s="51" t="s">
        <v>186</v>
      </c>
      <c r="D296" s="44"/>
      <c r="E296" s="44"/>
      <c r="F296" s="44"/>
      <c r="G296" s="44"/>
      <c r="H296" s="44"/>
      <c r="I296" s="52">
        <v>15000</v>
      </c>
      <c r="J296" s="44"/>
      <c r="K296" s="52">
        <v>7500</v>
      </c>
      <c r="L296" s="44"/>
      <c r="M296" s="53">
        <v>50</v>
      </c>
      <c r="N296" s="44"/>
    </row>
    <row r="297" spans="1:14" x14ac:dyDescent="0.2">
      <c r="A297" s="60" t="s">
        <v>169</v>
      </c>
      <c r="B297" s="44"/>
      <c r="C297" s="60" t="s">
        <v>170</v>
      </c>
      <c r="D297" s="44"/>
      <c r="E297" s="44"/>
      <c r="F297" s="44"/>
      <c r="G297" s="44"/>
      <c r="H297" s="44"/>
      <c r="I297" s="61">
        <v>15000</v>
      </c>
      <c r="J297" s="44"/>
      <c r="K297" s="61">
        <v>7500</v>
      </c>
      <c r="L297" s="44"/>
      <c r="M297" s="62">
        <v>50</v>
      </c>
      <c r="N297" s="44"/>
    </row>
    <row r="298" spans="1:14" x14ac:dyDescent="0.2">
      <c r="A298" s="57" t="s">
        <v>171</v>
      </c>
      <c r="B298" s="44"/>
      <c r="C298" s="57" t="s">
        <v>172</v>
      </c>
      <c r="D298" s="44"/>
      <c r="E298" s="44"/>
      <c r="F298" s="44"/>
      <c r="G298" s="44"/>
      <c r="H298" s="44"/>
      <c r="I298" s="58" t="s">
        <v>0</v>
      </c>
      <c r="J298" s="44"/>
      <c r="K298" s="58">
        <v>7500</v>
      </c>
      <c r="L298" s="44"/>
      <c r="M298" s="59" t="s">
        <v>0</v>
      </c>
      <c r="N298" s="44"/>
    </row>
    <row r="299" spans="1:14" x14ac:dyDescent="0.2">
      <c r="A299" s="43" t="s">
        <v>215</v>
      </c>
      <c r="B299" s="44"/>
      <c r="C299" s="44"/>
      <c r="D299" s="44"/>
      <c r="E299" s="44"/>
      <c r="F299" s="44"/>
      <c r="G299" s="44"/>
      <c r="H299" s="44"/>
      <c r="I299" s="45">
        <v>29968350</v>
      </c>
      <c r="J299" s="44"/>
      <c r="K299" s="45">
        <v>2084102.36</v>
      </c>
      <c r="L299" s="44"/>
      <c r="M299" s="46">
        <v>6.95</v>
      </c>
      <c r="N299" s="44"/>
    </row>
    <row r="300" spans="1:14" x14ac:dyDescent="0.2">
      <c r="A300" s="43" t="s">
        <v>216</v>
      </c>
      <c r="B300" s="44"/>
      <c r="C300" s="44"/>
      <c r="D300" s="44"/>
      <c r="E300" s="44"/>
      <c r="F300" s="44"/>
      <c r="G300" s="44"/>
      <c r="H300" s="44"/>
      <c r="I300" s="45">
        <v>29968350</v>
      </c>
      <c r="J300" s="44"/>
      <c r="K300" s="45">
        <v>2084102.36</v>
      </c>
      <c r="L300" s="44"/>
      <c r="M300" s="46">
        <v>6.95</v>
      </c>
      <c r="N300" s="44"/>
    </row>
    <row r="301" spans="1:14" x14ac:dyDescent="0.2">
      <c r="A301" s="63" t="s">
        <v>115</v>
      </c>
      <c r="B301" s="44"/>
      <c r="C301" s="44"/>
      <c r="D301" s="44"/>
      <c r="E301" s="44"/>
      <c r="F301" s="44"/>
      <c r="G301" s="44"/>
      <c r="H301" s="44"/>
      <c r="I301" s="64">
        <v>8529350</v>
      </c>
      <c r="J301" s="44"/>
      <c r="K301" s="64">
        <v>1363994.81</v>
      </c>
      <c r="L301" s="44"/>
      <c r="M301" s="65">
        <v>15.99</v>
      </c>
      <c r="N301" s="44"/>
    </row>
    <row r="302" spans="1:14" x14ac:dyDescent="0.2">
      <c r="A302" s="63" t="s">
        <v>116</v>
      </c>
      <c r="B302" s="44"/>
      <c r="C302" s="44"/>
      <c r="D302" s="44"/>
      <c r="E302" s="44"/>
      <c r="F302" s="44"/>
      <c r="G302" s="44"/>
      <c r="H302" s="44"/>
      <c r="I302" s="64">
        <v>8529350</v>
      </c>
      <c r="J302" s="44"/>
      <c r="K302" s="64">
        <v>1363994.81</v>
      </c>
      <c r="L302" s="44"/>
      <c r="M302" s="65">
        <v>15.99</v>
      </c>
      <c r="N302" s="44"/>
    </row>
    <row r="303" spans="1:14" x14ac:dyDescent="0.2">
      <c r="A303" s="63" t="s">
        <v>117</v>
      </c>
      <c r="B303" s="44"/>
      <c r="C303" s="44"/>
      <c r="D303" s="44"/>
      <c r="E303" s="44"/>
      <c r="F303" s="44"/>
      <c r="G303" s="44"/>
      <c r="H303" s="44"/>
      <c r="I303" s="64">
        <v>672000</v>
      </c>
      <c r="J303" s="44"/>
      <c r="K303" s="64">
        <v>155539.10999999999</v>
      </c>
      <c r="L303" s="44"/>
      <c r="M303" s="65">
        <v>23.15</v>
      </c>
      <c r="N303" s="44"/>
    </row>
    <row r="304" spans="1:14" x14ac:dyDescent="0.2">
      <c r="A304" s="63" t="s">
        <v>118</v>
      </c>
      <c r="B304" s="44"/>
      <c r="C304" s="44"/>
      <c r="D304" s="44"/>
      <c r="E304" s="44"/>
      <c r="F304" s="44"/>
      <c r="G304" s="44"/>
      <c r="H304" s="44"/>
      <c r="I304" s="64">
        <v>40000</v>
      </c>
      <c r="J304" s="44"/>
      <c r="K304" s="64">
        <v>19767.79</v>
      </c>
      <c r="L304" s="44"/>
      <c r="M304" s="65">
        <v>49.42</v>
      </c>
      <c r="N304" s="44"/>
    </row>
    <row r="305" spans="1:14" x14ac:dyDescent="0.2">
      <c r="A305" s="63" t="s">
        <v>119</v>
      </c>
      <c r="B305" s="44"/>
      <c r="C305" s="44"/>
      <c r="D305" s="44"/>
      <c r="E305" s="44"/>
      <c r="F305" s="44"/>
      <c r="G305" s="44"/>
      <c r="H305" s="44"/>
      <c r="I305" s="64">
        <v>557000</v>
      </c>
      <c r="J305" s="44"/>
      <c r="K305" s="64">
        <v>119771.32</v>
      </c>
      <c r="L305" s="44"/>
      <c r="M305" s="65">
        <v>21.5</v>
      </c>
      <c r="N305" s="44"/>
    </row>
    <row r="306" spans="1:14" x14ac:dyDescent="0.2">
      <c r="A306" s="63" t="s">
        <v>120</v>
      </c>
      <c r="B306" s="44"/>
      <c r="C306" s="44"/>
      <c r="D306" s="44"/>
      <c r="E306" s="44"/>
      <c r="F306" s="44"/>
      <c r="G306" s="44"/>
      <c r="H306" s="44"/>
      <c r="I306" s="64">
        <v>25000</v>
      </c>
      <c r="J306" s="44"/>
      <c r="K306" s="64">
        <v>0</v>
      </c>
      <c r="L306" s="44"/>
      <c r="M306" s="65">
        <v>0</v>
      </c>
      <c r="N306" s="44"/>
    </row>
    <row r="307" spans="1:14" x14ac:dyDescent="0.2">
      <c r="A307" s="63" t="s">
        <v>121</v>
      </c>
      <c r="B307" s="44"/>
      <c r="C307" s="44"/>
      <c r="D307" s="44"/>
      <c r="E307" s="44"/>
      <c r="F307" s="44"/>
      <c r="G307" s="44"/>
      <c r="H307" s="44"/>
      <c r="I307" s="64">
        <v>50000</v>
      </c>
      <c r="J307" s="44"/>
      <c r="K307" s="64">
        <v>16000</v>
      </c>
      <c r="L307" s="44"/>
      <c r="M307" s="65">
        <v>32</v>
      </c>
      <c r="N307" s="44"/>
    </row>
    <row r="308" spans="1:14" x14ac:dyDescent="0.2">
      <c r="A308" s="63" t="s">
        <v>122</v>
      </c>
      <c r="B308" s="44"/>
      <c r="C308" s="44"/>
      <c r="D308" s="44"/>
      <c r="E308" s="44"/>
      <c r="F308" s="44"/>
      <c r="G308" s="44"/>
      <c r="H308" s="44"/>
      <c r="I308" s="64">
        <v>20767000</v>
      </c>
      <c r="J308" s="44"/>
      <c r="K308" s="64">
        <v>564568.43999999994</v>
      </c>
      <c r="L308" s="44"/>
      <c r="M308" s="65">
        <v>2.72</v>
      </c>
      <c r="N308" s="44"/>
    </row>
    <row r="309" spans="1:14" x14ac:dyDescent="0.2">
      <c r="A309" s="63" t="s">
        <v>123</v>
      </c>
      <c r="B309" s="44"/>
      <c r="C309" s="44"/>
      <c r="D309" s="44"/>
      <c r="E309" s="44"/>
      <c r="F309" s="44"/>
      <c r="G309" s="44"/>
      <c r="H309" s="44"/>
      <c r="I309" s="64">
        <v>50000</v>
      </c>
      <c r="J309" s="44"/>
      <c r="K309" s="64">
        <v>0</v>
      </c>
      <c r="L309" s="44"/>
      <c r="M309" s="65">
        <v>0</v>
      </c>
      <c r="N309" s="44"/>
    </row>
    <row r="310" spans="1:14" x14ac:dyDescent="0.2">
      <c r="A310" s="63" t="s">
        <v>127</v>
      </c>
      <c r="B310" s="44"/>
      <c r="C310" s="44"/>
      <c r="D310" s="44"/>
      <c r="E310" s="44"/>
      <c r="F310" s="44"/>
      <c r="G310" s="44"/>
      <c r="H310" s="44"/>
      <c r="I310" s="64">
        <v>280000</v>
      </c>
      <c r="J310" s="44"/>
      <c r="K310" s="64">
        <v>0</v>
      </c>
      <c r="L310" s="44"/>
      <c r="M310" s="65">
        <v>0</v>
      </c>
      <c r="N310" s="44"/>
    </row>
    <row r="311" spans="1:14" x14ac:dyDescent="0.2">
      <c r="A311" s="63" t="s">
        <v>391</v>
      </c>
      <c r="B311" s="44"/>
      <c r="C311" s="44"/>
      <c r="D311" s="44"/>
      <c r="E311" s="44"/>
      <c r="F311" s="44"/>
      <c r="G311" s="44"/>
      <c r="H311" s="44"/>
      <c r="I311" s="64">
        <v>512000</v>
      </c>
      <c r="J311" s="44"/>
      <c r="K311" s="64">
        <v>0</v>
      </c>
      <c r="L311" s="44"/>
      <c r="M311" s="65">
        <v>0</v>
      </c>
      <c r="N311" s="44"/>
    </row>
    <row r="312" spans="1:14" x14ac:dyDescent="0.2">
      <c r="A312" s="63" t="s">
        <v>388</v>
      </c>
      <c r="B312" s="44"/>
      <c r="C312" s="44"/>
      <c r="D312" s="44"/>
      <c r="E312" s="44"/>
      <c r="F312" s="44"/>
      <c r="G312" s="44"/>
      <c r="H312" s="44"/>
      <c r="I312" s="64">
        <v>4200000</v>
      </c>
      <c r="J312" s="44"/>
      <c r="K312" s="64">
        <v>0</v>
      </c>
      <c r="L312" s="44"/>
      <c r="M312" s="65">
        <v>0</v>
      </c>
      <c r="N312" s="44"/>
    </row>
    <row r="313" spans="1:14" x14ac:dyDescent="0.2">
      <c r="A313" s="63" t="s">
        <v>389</v>
      </c>
      <c r="B313" s="44"/>
      <c r="C313" s="44"/>
      <c r="D313" s="44"/>
      <c r="E313" s="44"/>
      <c r="F313" s="44"/>
      <c r="G313" s="44"/>
      <c r="H313" s="44"/>
      <c r="I313" s="64">
        <v>42000</v>
      </c>
      <c r="J313" s="44"/>
      <c r="K313" s="64">
        <v>0</v>
      </c>
      <c r="L313" s="44"/>
      <c r="M313" s="65">
        <v>0</v>
      </c>
      <c r="N313" s="44"/>
    </row>
    <row r="314" spans="1:14" x14ac:dyDescent="0.2">
      <c r="A314" s="63" t="s">
        <v>404</v>
      </c>
      <c r="B314" s="44"/>
      <c r="C314" s="44"/>
      <c r="D314" s="44"/>
      <c r="E314" s="44"/>
      <c r="F314" s="44"/>
      <c r="G314" s="44"/>
      <c r="H314" s="44"/>
      <c r="I314" s="64">
        <v>15683000</v>
      </c>
      <c r="J314" s="44"/>
      <c r="K314" s="64">
        <v>564568.43999999994</v>
      </c>
      <c r="L314" s="44"/>
      <c r="M314" s="65">
        <v>3.6</v>
      </c>
      <c r="N314" s="44"/>
    </row>
    <row r="315" spans="1:14" x14ac:dyDescent="0.2">
      <c r="A315" s="54" t="s">
        <v>152</v>
      </c>
      <c r="B315" s="44"/>
      <c r="C315" s="54" t="s">
        <v>153</v>
      </c>
      <c r="D315" s="44"/>
      <c r="E315" s="44"/>
      <c r="F315" s="44"/>
      <c r="G315" s="44"/>
      <c r="H315" s="44"/>
      <c r="I315" s="55">
        <v>1194350</v>
      </c>
      <c r="J315" s="44"/>
      <c r="K315" s="55">
        <v>469315.57</v>
      </c>
      <c r="L315" s="44"/>
      <c r="M315" s="56">
        <v>39.29</v>
      </c>
      <c r="N315" s="44"/>
    </row>
    <row r="316" spans="1:14" x14ac:dyDescent="0.2">
      <c r="A316" s="54" t="s">
        <v>217</v>
      </c>
      <c r="B316" s="44"/>
      <c r="C316" s="54" t="s">
        <v>218</v>
      </c>
      <c r="D316" s="44"/>
      <c r="E316" s="44"/>
      <c r="F316" s="44"/>
      <c r="G316" s="44"/>
      <c r="H316" s="44"/>
      <c r="I316" s="55">
        <v>1194350</v>
      </c>
      <c r="J316" s="44"/>
      <c r="K316" s="55">
        <v>469315.57</v>
      </c>
      <c r="L316" s="44"/>
      <c r="M316" s="56">
        <v>39.29</v>
      </c>
      <c r="N316" s="44"/>
    </row>
    <row r="317" spans="1:14" x14ac:dyDescent="0.2">
      <c r="A317" s="51" t="s">
        <v>155</v>
      </c>
      <c r="B317" s="44"/>
      <c r="C317" s="51" t="s">
        <v>219</v>
      </c>
      <c r="D317" s="44"/>
      <c r="E317" s="44"/>
      <c r="F317" s="44"/>
      <c r="G317" s="44"/>
      <c r="H317" s="44"/>
      <c r="I317" s="52">
        <v>1164350</v>
      </c>
      <c r="J317" s="44"/>
      <c r="K317" s="52">
        <v>466026.27</v>
      </c>
      <c r="L317" s="44"/>
      <c r="M317" s="53">
        <v>40.020000000000003</v>
      </c>
      <c r="N317" s="44"/>
    </row>
    <row r="318" spans="1:14" x14ac:dyDescent="0.2">
      <c r="A318" s="60" t="s">
        <v>193</v>
      </c>
      <c r="B318" s="44"/>
      <c r="C318" s="60" t="s">
        <v>194</v>
      </c>
      <c r="D318" s="44"/>
      <c r="E318" s="44"/>
      <c r="F318" s="44"/>
      <c r="G318" s="44"/>
      <c r="H318" s="44"/>
      <c r="I318" s="61">
        <v>447500</v>
      </c>
      <c r="J318" s="44"/>
      <c r="K318" s="61">
        <v>138713.47</v>
      </c>
      <c r="L318" s="44"/>
      <c r="M318" s="62">
        <v>31</v>
      </c>
      <c r="N318" s="44"/>
    </row>
    <row r="319" spans="1:14" x14ac:dyDescent="0.2">
      <c r="A319" s="57" t="s">
        <v>195</v>
      </c>
      <c r="B319" s="44"/>
      <c r="C319" s="57" t="s">
        <v>196</v>
      </c>
      <c r="D319" s="44"/>
      <c r="E319" s="44"/>
      <c r="F319" s="44"/>
      <c r="G319" s="44"/>
      <c r="H319" s="44"/>
      <c r="I319" s="58" t="s">
        <v>0</v>
      </c>
      <c r="J319" s="44"/>
      <c r="K319" s="58">
        <v>138713.47</v>
      </c>
      <c r="L319" s="44"/>
      <c r="M319" s="59" t="s">
        <v>0</v>
      </c>
      <c r="N319" s="44"/>
    </row>
    <row r="320" spans="1:14" x14ac:dyDescent="0.2">
      <c r="A320" s="57" t="s">
        <v>220</v>
      </c>
      <c r="B320" s="44"/>
      <c r="C320" s="57" t="s">
        <v>221</v>
      </c>
      <c r="D320" s="44"/>
      <c r="E320" s="44"/>
      <c r="F320" s="44"/>
      <c r="G320" s="44"/>
      <c r="H320" s="44"/>
      <c r="I320" s="58" t="s">
        <v>0</v>
      </c>
      <c r="J320" s="44"/>
      <c r="K320" s="58">
        <v>0</v>
      </c>
      <c r="L320" s="44"/>
      <c r="M320" s="59" t="s">
        <v>0</v>
      </c>
      <c r="N320" s="44"/>
    </row>
    <row r="321" spans="1:14" x14ac:dyDescent="0.2">
      <c r="A321" s="60" t="s">
        <v>197</v>
      </c>
      <c r="B321" s="44"/>
      <c r="C321" s="60" t="s">
        <v>198</v>
      </c>
      <c r="D321" s="44"/>
      <c r="E321" s="44"/>
      <c r="F321" s="44"/>
      <c r="G321" s="44"/>
      <c r="H321" s="44"/>
      <c r="I321" s="61">
        <v>30000</v>
      </c>
      <c r="J321" s="44"/>
      <c r="K321" s="61">
        <v>500</v>
      </c>
      <c r="L321" s="44"/>
      <c r="M321" s="62">
        <v>1.67</v>
      </c>
      <c r="N321" s="44"/>
    </row>
    <row r="322" spans="1:14" x14ac:dyDescent="0.2">
      <c r="A322" s="57" t="s">
        <v>199</v>
      </c>
      <c r="B322" s="44"/>
      <c r="C322" s="57" t="s">
        <v>198</v>
      </c>
      <c r="D322" s="44"/>
      <c r="E322" s="44"/>
      <c r="F322" s="44"/>
      <c r="G322" s="44"/>
      <c r="H322" s="44"/>
      <c r="I322" s="58" t="s">
        <v>0</v>
      </c>
      <c r="J322" s="44"/>
      <c r="K322" s="58">
        <v>500</v>
      </c>
      <c r="L322" s="44"/>
      <c r="M322" s="59" t="s">
        <v>0</v>
      </c>
      <c r="N322" s="44"/>
    </row>
    <row r="323" spans="1:14" x14ac:dyDescent="0.2">
      <c r="A323" s="60" t="s">
        <v>200</v>
      </c>
      <c r="B323" s="44"/>
      <c r="C323" s="60" t="s">
        <v>201</v>
      </c>
      <c r="D323" s="44"/>
      <c r="E323" s="44"/>
      <c r="F323" s="44"/>
      <c r="G323" s="44"/>
      <c r="H323" s="44"/>
      <c r="I323" s="61">
        <v>73850</v>
      </c>
      <c r="J323" s="44"/>
      <c r="K323" s="61">
        <v>22887.74</v>
      </c>
      <c r="L323" s="44"/>
      <c r="M323" s="62">
        <v>30.99</v>
      </c>
      <c r="N323" s="44"/>
    </row>
    <row r="324" spans="1:14" x14ac:dyDescent="0.2">
      <c r="A324" s="57" t="s">
        <v>202</v>
      </c>
      <c r="B324" s="44"/>
      <c r="C324" s="57" t="s">
        <v>203</v>
      </c>
      <c r="D324" s="44"/>
      <c r="E324" s="44"/>
      <c r="F324" s="44"/>
      <c r="G324" s="44"/>
      <c r="H324" s="44"/>
      <c r="I324" s="58" t="s">
        <v>0</v>
      </c>
      <c r="J324" s="44"/>
      <c r="K324" s="58">
        <v>22887.74</v>
      </c>
      <c r="L324" s="44"/>
      <c r="M324" s="59" t="s">
        <v>0</v>
      </c>
      <c r="N324" s="44"/>
    </row>
    <row r="325" spans="1:14" x14ac:dyDescent="0.2">
      <c r="A325" s="60" t="s">
        <v>204</v>
      </c>
      <c r="B325" s="44"/>
      <c r="C325" s="60" t="s">
        <v>205</v>
      </c>
      <c r="D325" s="44"/>
      <c r="E325" s="44"/>
      <c r="F325" s="44"/>
      <c r="G325" s="44"/>
      <c r="H325" s="44"/>
      <c r="I325" s="61">
        <v>100000</v>
      </c>
      <c r="J325" s="44"/>
      <c r="K325" s="61">
        <v>25733</v>
      </c>
      <c r="L325" s="44"/>
      <c r="M325" s="62">
        <v>25.73</v>
      </c>
      <c r="N325" s="44"/>
    </row>
    <row r="326" spans="1:14" x14ac:dyDescent="0.2">
      <c r="A326" s="57" t="s">
        <v>206</v>
      </c>
      <c r="B326" s="44"/>
      <c r="C326" s="57" t="s">
        <v>207</v>
      </c>
      <c r="D326" s="44"/>
      <c r="E326" s="44"/>
      <c r="F326" s="44"/>
      <c r="G326" s="44"/>
      <c r="H326" s="44"/>
      <c r="I326" s="58" t="s">
        <v>0</v>
      </c>
      <c r="J326" s="44"/>
      <c r="K326" s="58">
        <v>0</v>
      </c>
      <c r="L326" s="44"/>
      <c r="M326" s="59" t="s">
        <v>0</v>
      </c>
      <c r="N326" s="44"/>
    </row>
    <row r="327" spans="1:14" x14ac:dyDescent="0.2">
      <c r="A327" s="57" t="s">
        <v>208</v>
      </c>
      <c r="B327" s="44"/>
      <c r="C327" s="57" t="s">
        <v>209</v>
      </c>
      <c r="D327" s="44"/>
      <c r="E327" s="44"/>
      <c r="F327" s="44"/>
      <c r="G327" s="44"/>
      <c r="H327" s="44"/>
      <c r="I327" s="58" t="s">
        <v>0</v>
      </c>
      <c r="J327" s="44"/>
      <c r="K327" s="58">
        <v>24073</v>
      </c>
      <c r="L327" s="44"/>
      <c r="M327" s="59" t="s">
        <v>0</v>
      </c>
      <c r="N327" s="44"/>
    </row>
    <row r="328" spans="1:14" x14ac:dyDescent="0.2">
      <c r="A328" s="57" t="s">
        <v>222</v>
      </c>
      <c r="B328" s="44"/>
      <c r="C328" s="57" t="s">
        <v>223</v>
      </c>
      <c r="D328" s="44"/>
      <c r="E328" s="44"/>
      <c r="F328" s="44"/>
      <c r="G328" s="44"/>
      <c r="H328" s="44"/>
      <c r="I328" s="58" t="s">
        <v>0</v>
      </c>
      <c r="J328" s="44"/>
      <c r="K328" s="58">
        <v>1660</v>
      </c>
      <c r="L328" s="44"/>
      <c r="M328" s="59" t="s">
        <v>0</v>
      </c>
      <c r="N328" s="44"/>
    </row>
    <row r="329" spans="1:14" x14ac:dyDescent="0.2">
      <c r="A329" s="60" t="s">
        <v>179</v>
      </c>
      <c r="B329" s="44"/>
      <c r="C329" s="60" t="s">
        <v>180</v>
      </c>
      <c r="D329" s="44"/>
      <c r="E329" s="44"/>
      <c r="F329" s="44"/>
      <c r="G329" s="44"/>
      <c r="H329" s="44"/>
      <c r="I329" s="61">
        <v>70000</v>
      </c>
      <c r="J329" s="44"/>
      <c r="K329" s="61">
        <v>15143.01</v>
      </c>
      <c r="L329" s="44"/>
      <c r="M329" s="62">
        <v>21.63</v>
      </c>
      <c r="N329" s="44"/>
    </row>
    <row r="330" spans="1:14" x14ac:dyDescent="0.2">
      <c r="A330" s="57" t="s">
        <v>181</v>
      </c>
      <c r="B330" s="44"/>
      <c r="C330" s="57" t="s">
        <v>182</v>
      </c>
      <c r="D330" s="44"/>
      <c r="E330" s="44"/>
      <c r="F330" s="44"/>
      <c r="G330" s="44"/>
      <c r="H330" s="44"/>
      <c r="I330" s="58" t="s">
        <v>0</v>
      </c>
      <c r="J330" s="44"/>
      <c r="K330" s="58">
        <v>1841.09</v>
      </c>
      <c r="L330" s="44"/>
      <c r="M330" s="59" t="s">
        <v>0</v>
      </c>
      <c r="N330" s="44"/>
    </row>
    <row r="331" spans="1:14" x14ac:dyDescent="0.2">
      <c r="A331" s="57" t="s">
        <v>224</v>
      </c>
      <c r="B331" s="44"/>
      <c r="C331" s="57" t="s">
        <v>225</v>
      </c>
      <c r="D331" s="44"/>
      <c r="E331" s="44"/>
      <c r="F331" s="44"/>
      <c r="G331" s="44"/>
      <c r="H331" s="44"/>
      <c r="I331" s="58" t="s">
        <v>0</v>
      </c>
      <c r="J331" s="44"/>
      <c r="K331" s="58">
        <v>7742.61</v>
      </c>
      <c r="L331" s="44"/>
      <c r="M331" s="59" t="s">
        <v>0</v>
      </c>
      <c r="N331" s="44"/>
    </row>
    <row r="332" spans="1:14" x14ac:dyDescent="0.2">
      <c r="A332" s="57" t="s">
        <v>226</v>
      </c>
      <c r="B332" s="44"/>
      <c r="C332" s="57" t="s">
        <v>227</v>
      </c>
      <c r="D332" s="44"/>
      <c r="E332" s="44"/>
      <c r="F332" s="44"/>
      <c r="G332" s="44"/>
      <c r="H332" s="44"/>
      <c r="I332" s="58" t="s">
        <v>0</v>
      </c>
      <c r="J332" s="44"/>
      <c r="K332" s="58">
        <v>5559.31</v>
      </c>
      <c r="L332" s="44"/>
      <c r="M332" s="59" t="s">
        <v>0</v>
      </c>
      <c r="N332" s="44"/>
    </row>
    <row r="333" spans="1:14" x14ac:dyDescent="0.2">
      <c r="A333" s="60" t="s">
        <v>189</v>
      </c>
      <c r="B333" s="44"/>
      <c r="C333" s="60" t="s">
        <v>190</v>
      </c>
      <c r="D333" s="44"/>
      <c r="E333" s="44"/>
      <c r="F333" s="44"/>
      <c r="G333" s="44"/>
      <c r="H333" s="44"/>
      <c r="I333" s="61">
        <v>132000</v>
      </c>
      <c r="J333" s="44"/>
      <c r="K333" s="61">
        <v>146539.59</v>
      </c>
      <c r="L333" s="44"/>
      <c r="M333" s="62">
        <v>111.01</v>
      </c>
      <c r="N333" s="44"/>
    </row>
    <row r="334" spans="1:14" x14ac:dyDescent="0.2">
      <c r="A334" s="57" t="s">
        <v>228</v>
      </c>
      <c r="B334" s="44"/>
      <c r="C334" s="57" t="s">
        <v>229</v>
      </c>
      <c r="D334" s="44"/>
      <c r="E334" s="44"/>
      <c r="F334" s="44"/>
      <c r="G334" s="44"/>
      <c r="H334" s="44"/>
      <c r="I334" s="58" t="s">
        <v>0</v>
      </c>
      <c r="J334" s="44"/>
      <c r="K334" s="58">
        <v>4191.1499999999996</v>
      </c>
      <c r="L334" s="44"/>
      <c r="M334" s="59" t="s">
        <v>0</v>
      </c>
      <c r="N334" s="44"/>
    </row>
    <row r="335" spans="1:14" x14ac:dyDescent="0.2">
      <c r="A335" s="57" t="s">
        <v>248</v>
      </c>
      <c r="B335" s="44"/>
      <c r="C335" s="57" t="s">
        <v>249</v>
      </c>
      <c r="D335" s="44"/>
      <c r="E335" s="44"/>
      <c r="F335" s="44"/>
      <c r="G335" s="44"/>
      <c r="H335" s="44"/>
      <c r="I335" s="58" t="s">
        <v>0</v>
      </c>
      <c r="J335" s="44"/>
      <c r="K335" s="58">
        <v>10106.5</v>
      </c>
      <c r="L335" s="44"/>
      <c r="M335" s="59" t="s">
        <v>0</v>
      </c>
      <c r="N335" s="44"/>
    </row>
    <row r="336" spans="1:14" x14ac:dyDescent="0.2">
      <c r="A336" s="57" t="s">
        <v>191</v>
      </c>
      <c r="B336" s="44"/>
      <c r="C336" s="57" t="s">
        <v>192</v>
      </c>
      <c r="D336" s="44"/>
      <c r="E336" s="44"/>
      <c r="F336" s="44"/>
      <c r="G336" s="44"/>
      <c r="H336" s="44"/>
      <c r="I336" s="58" t="s">
        <v>0</v>
      </c>
      <c r="J336" s="44"/>
      <c r="K336" s="58">
        <v>132241.94</v>
      </c>
      <c r="L336" s="44"/>
      <c r="M336" s="59" t="s">
        <v>0</v>
      </c>
      <c r="N336" s="44"/>
    </row>
    <row r="337" spans="1:14" x14ac:dyDescent="0.2">
      <c r="A337" s="60" t="s">
        <v>156</v>
      </c>
      <c r="B337" s="44"/>
      <c r="C337" s="60" t="s">
        <v>157</v>
      </c>
      <c r="D337" s="44"/>
      <c r="E337" s="44"/>
      <c r="F337" s="44"/>
      <c r="G337" s="44"/>
      <c r="H337" s="44"/>
      <c r="I337" s="61">
        <v>2000</v>
      </c>
      <c r="J337" s="44"/>
      <c r="K337" s="61">
        <v>119.5</v>
      </c>
      <c r="L337" s="44"/>
      <c r="M337" s="62">
        <v>5.98</v>
      </c>
      <c r="N337" s="44"/>
    </row>
    <row r="338" spans="1:14" x14ac:dyDescent="0.2">
      <c r="A338" s="57" t="s">
        <v>232</v>
      </c>
      <c r="B338" s="44"/>
      <c r="C338" s="57" t="s">
        <v>233</v>
      </c>
      <c r="D338" s="44"/>
      <c r="E338" s="44"/>
      <c r="F338" s="44"/>
      <c r="G338" s="44"/>
      <c r="H338" s="44"/>
      <c r="I338" s="58" t="s">
        <v>0</v>
      </c>
      <c r="J338" s="44"/>
      <c r="K338" s="58">
        <v>119.5</v>
      </c>
      <c r="L338" s="44"/>
      <c r="M338" s="59" t="s">
        <v>0</v>
      </c>
      <c r="N338" s="44"/>
    </row>
    <row r="339" spans="1:14" x14ac:dyDescent="0.2">
      <c r="A339" s="60" t="s">
        <v>165</v>
      </c>
      <c r="B339" s="44"/>
      <c r="C339" s="60" t="s">
        <v>166</v>
      </c>
      <c r="D339" s="44"/>
      <c r="E339" s="44"/>
      <c r="F339" s="44"/>
      <c r="G339" s="44"/>
      <c r="H339" s="44"/>
      <c r="I339" s="61">
        <v>74000</v>
      </c>
      <c r="J339" s="44"/>
      <c r="K339" s="61">
        <v>84114.35</v>
      </c>
      <c r="L339" s="44"/>
      <c r="M339" s="62">
        <v>113.67</v>
      </c>
      <c r="N339" s="44"/>
    </row>
    <row r="340" spans="1:14" x14ac:dyDescent="0.2">
      <c r="A340" s="57" t="s">
        <v>236</v>
      </c>
      <c r="B340" s="44"/>
      <c r="C340" s="57" t="s">
        <v>237</v>
      </c>
      <c r="D340" s="44"/>
      <c r="E340" s="44"/>
      <c r="F340" s="44"/>
      <c r="G340" s="44"/>
      <c r="H340" s="44"/>
      <c r="I340" s="58" t="s">
        <v>0</v>
      </c>
      <c r="J340" s="44"/>
      <c r="K340" s="58">
        <v>9594.7999999999993</v>
      </c>
      <c r="L340" s="44"/>
      <c r="M340" s="59" t="s">
        <v>0</v>
      </c>
      <c r="N340" s="44"/>
    </row>
    <row r="341" spans="1:14" x14ac:dyDescent="0.2">
      <c r="A341" s="57" t="s">
        <v>167</v>
      </c>
      <c r="B341" s="44"/>
      <c r="C341" s="57" t="s">
        <v>168</v>
      </c>
      <c r="D341" s="44"/>
      <c r="E341" s="44"/>
      <c r="F341" s="44"/>
      <c r="G341" s="44"/>
      <c r="H341" s="44"/>
      <c r="I341" s="58" t="s">
        <v>0</v>
      </c>
      <c r="J341" s="44"/>
      <c r="K341" s="58">
        <v>74519.55</v>
      </c>
      <c r="L341" s="44"/>
      <c r="M341" s="59" t="s">
        <v>0</v>
      </c>
      <c r="N341" s="44"/>
    </row>
    <row r="342" spans="1:14" x14ac:dyDescent="0.2">
      <c r="A342" s="60" t="s">
        <v>405</v>
      </c>
      <c r="B342" s="44"/>
      <c r="C342" s="60" t="s">
        <v>406</v>
      </c>
      <c r="D342" s="44"/>
      <c r="E342" s="44"/>
      <c r="F342" s="44"/>
      <c r="G342" s="44"/>
      <c r="H342" s="44"/>
      <c r="I342" s="61">
        <v>50000</v>
      </c>
      <c r="J342" s="44"/>
      <c r="K342" s="61">
        <v>0</v>
      </c>
      <c r="L342" s="44"/>
      <c r="M342" s="62">
        <v>0</v>
      </c>
      <c r="N342" s="44"/>
    </row>
    <row r="343" spans="1:14" x14ac:dyDescent="0.2">
      <c r="A343" s="57" t="s">
        <v>407</v>
      </c>
      <c r="B343" s="44"/>
      <c r="C343" s="57" t="s">
        <v>408</v>
      </c>
      <c r="D343" s="44"/>
      <c r="E343" s="44"/>
      <c r="F343" s="44"/>
      <c r="G343" s="44"/>
      <c r="H343" s="44"/>
      <c r="I343" s="58" t="s">
        <v>0</v>
      </c>
      <c r="J343" s="44"/>
      <c r="K343" s="58">
        <v>0</v>
      </c>
      <c r="L343" s="44"/>
      <c r="M343" s="59" t="s">
        <v>0</v>
      </c>
      <c r="N343" s="44"/>
    </row>
    <row r="344" spans="1:14" x14ac:dyDescent="0.2">
      <c r="A344" s="60" t="s">
        <v>189</v>
      </c>
      <c r="B344" s="44"/>
      <c r="C344" s="60" t="s">
        <v>190</v>
      </c>
      <c r="D344" s="44"/>
      <c r="E344" s="44"/>
      <c r="F344" s="44"/>
      <c r="G344" s="44"/>
      <c r="H344" s="44"/>
      <c r="I344" s="61">
        <v>40000</v>
      </c>
      <c r="J344" s="44"/>
      <c r="K344" s="61">
        <v>19767.79</v>
      </c>
      <c r="L344" s="44"/>
      <c r="M344" s="62">
        <v>49.42</v>
      </c>
      <c r="N344" s="44"/>
    </row>
    <row r="345" spans="1:14" x14ac:dyDescent="0.2">
      <c r="A345" s="57" t="s">
        <v>230</v>
      </c>
      <c r="B345" s="44"/>
      <c r="C345" s="57" t="s">
        <v>231</v>
      </c>
      <c r="D345" s="44"/>
      <c r="E345" s="44"/>
      <c r="F345" s="44"/>
      <c r="G345" s="44"/>
      <c r="H345" s="44"/>
      <c r="I345" s="58" t="s">
        <v>0</v>
      </c>
      <c r="J345" s="44"/>
      <c r="K345" s="58">
        <v>19767.79</v>
      </c>
      <c r="L345" s="44"/>
      <c r="M345" s="59" t="s">
        <v>0</v>
      </c>
      <c r="N345" s="44"/>
    </row>
    <row r="346" spans="1:14" x14ac:dyDescent="0.2">
      <c r="A346" s="57" t="s">
        <v>191</v>
      </c>
      <c r="B346" s="44"/>
      <c r="C346" s="57" t="s">
        <v>192</v>
      </c>
      <c r="D346" s="44"/>
      <c r="E346" s="44"/>
      <c r="F346" s="44"/>
      <c r="G346" s="44"/>
      <c r="H346" s="44"/>
      <c r="I346" s="58" t="s">
        <v>0</v>
      </c>
      <c r="J346" s="44"/>
      <c r="K346" s="58">
        <v>0</v>
      </c>
      <c r="L346" s="44"/>
      <c r="M346" s="59" t="s">
        <v>0</v>
      </c>
      <c r="N346" s="44"/>
    </row>
    <row r="347" spans="1:14" x14ac:dyDescent="0.2">
      <c r="A347" s="60" t="s">
        <v>189</v>
      </c>
      <c r="B347" s="44"/>
      <c r="C347" s="60" t="s">
        <v>190</v>
      </c>
      <c r="D347" s="44"/>
      <c r="E347" s="44"/>
      <c r="F347" s="44"/>
      <c r="G347" s="44"/>
      <c r="H347" s="44"/>
      <c r="I347" s="61">
        <v>120000</v>
      </c>
      <c r="J347" s="44"/>
      <c r="K347" s="61">
        <v>12507.82</v>
      </c>
      <c r="L347" s="44"/>
      <c r="M347" s="62">
        <v>10.42</v>
      </c>
      <c r="N347" s="44"/>
    </row>
    <row r="348" spans="1:14" x14ac:dyDescent="0.2">
      <c r="A348" s="57" t="s">
        <v>248</v>
      </c>
      <c r="B348" s="44"/>
      <c r="C348" s="57" t="s">
        <v>249</v>
      </c>
      <c r="D348" s="44"/>
      <c r="E348" s="44"/>
      <c r="F348" s="44"/>
      <c r="G348" s="44"/>
      <c r="H348" s="44"/>
      <c r="I348" s="58" t="s">
        <v>0</v>
      </c>
      <c r="J348" s="44"/>
      <c r="K348" s="58">
        <v>12507.82</v>
      </c>
      <c r="L348" s="44"/>
      <c r="M348" s="59" t="s">
        <v>0</v>
      </c>
      <c r="N348" s="44"/>
    </row>
    <row r="349" spans="1:14" x14ac:dyDescent="0.2">
      <c r="A349" s="60" t="s">
        <v>156</v>
      </c>
      <c r="B349" s="44"/>
      <c r="C349" s="60" t="s">
        <v>157</v>
      </c>
      <c r="D349" s="44"/>
      <c r="E349" s="44"/>
      <c r="F349" s="44"/>
      <c r="G349" s="44"/>
      <c r="H349" s="44"/>
      <c r="I349" s="61">
        <v>25000</v>
      </c>
      <c r="J349" s="44"/>
      <c r="K349" s="61">
        <v>0</v>
      </c>
      <c r="L349" s="44"/>
      <c r="M349" s="62">
        <v>0</v>
      </c>
      <c r="N349" s="44"/>
    </row>
    <row r="350" spans="1:14" x14ac:dyDescent="0.2">
      <c r="A350" s="57" t="s">
        <v>234</v>
      </c>
      <c r="B350" s="44"/>
      <c r="C350" s="57" t="s">
        <v>235</v>
      </c>
      <c r="D350" s="44"/>
      <c r="E350" s="44"/>
      <c r="F350" s="44"/>
      <c r="G350" s="44"/>
      <c r="H350" s="44"/>
      <c r="I350" s="58" t="s">
        <v>0</v>
      </c>
      <c r="J350" s="44"/>
      <c r="K350" s="58">
        <v>0</v>
      </c>
      <c r="L350" s="44"/>
      <c r="M350" s="59" t="s">
        <v>0</v>
      </c>
      <c r="N350" s="44"/>
    </row>
    <row r="351" spans="1:14" x14ac:dyDescent="0.2">
      <c r="A351" s="51" t="s">
        <v>214</v>
      </c>
      <c r="B351" s="44"/>
      <c r="C351" s="51" t="s">
        <v>238</v>
      </c>
      <c r="D351" s="44"/>
      <c r="E351" s="44"/>
      <c r="F351" s="44"/>
      <c r="G351" s="44"/>
      <c r="H351" s="44"/>
      <c r="I351" s="52">
        <v>30000</v>
      </c>
      <c r="J351" s="44"/>
      <c r="K351" s="52">
        <v>3289.3</v>
      </c>
      <c r="L351" s="44"/>
      <c r="M351" s="53">
        <v>10.96</v>
      </c>
      <c r="N351" s="44"/>
    </row>
    <row r="352" spans="1:14" x14ac:dyDescent="0.2">
      <c r="A352" s="60" t="s">
        <v>239</v>
      </c>
      <c r="B352" s="44"/>
      <c r="C352" s="60" t="s">
        <v>240</v>
      </c>
      <c r="D352" s="44"/>
      <c r="E352" s="44"/>
      <c r="F352" s="44"/>
      <c r="G352" s="44"/>
      <c r="H352" s="44"/>
      <c r="I352" s="61">
        <v>30000</v>
      </c>
      <c r="J352" s="44"/>
      <c r="K352" s="61">
        <v>3289.3</v>
      </c>
      <c r="L352" s="44"/>
      <c r="M352" s="62">
        <v>10.96</v>
      </c>
      <c r="N352" s="44"/>
    </row>
    <row r="353" spans="1:14" x14ac:dyDescent="0.2">
      <c r="A353" s="57" t="s">
        <v>241</v>
      </c>
      <c r="B353" s="44"/>
      <c r="C353" s="57" t="s">
        <v>242</v>
      </c>
      <c r="D353" s="44"/>
      <c r="E353" s="44"/>
      <c r="F353" s="44"/>
      <c r="G353" s="44"/>
      <c r="H353" s="44"/>
      <c r="I353" s="58" t="s">
        <v>0</v>
      </c>
      <c r="J353" s="44"/>
      <c r="K353" s="58">
        <v>0</v>
      </c>
      <c r="L353" s="44"/>
      <c r="M353" s="59" t="s">
        <v>0</v>
      </c>
      <c r="N353" s="44"/>
    </row>
    <row r="354" spans="1:14" x14ac:dyDescent="0.2">
      <c r="A354" s="57" t="s">
        <v>243</v>
      </c>
      <c r="B354" s="44"/>
      <c r="C354" s="57" t="s">
        <v>244</v>
      </c>
      <c r="D354" s="44"/>
      <c r="E354" s="44"/>
      <c r="F354" s="44"/>
      <c r="G354" s="44"/>
      <c r="H354" s="44"/>
      <c r="I354" s="58" t="s">
        <v>0</v>
      </c>
      <c r="J354" s="44"/>
      <c r="K354" s="58">
        <v>3289.3</v>
      </c>
      <c r="L354" s="44"/>
      <c r="M354" s="59" t="s">
        <v>0</v>
      </c>
      <c r="N354" s="44"/>
    </row>
    <row r="355" spans="1:14" x14ac:dyDescent="0.2">
      <c r="A355" s="54" t="s">
        <v>245</v>
      </c>
      <c r="B355" s="44"/>
      <c r="C355" s="54" t="s">
        <v>246</v>
      </c>
      <c r="D355" s="44"/>
      <c r="E355" s="44"/>
      <c r="F355" s="44"/>
      <c r="G355" s="44"/>
      <c r="H355" s="44"/>
      <c r="I355" s="55">
        <v>18485150</v>
      </c>
      <c r="J355" s="44"/>
      <c r="K355" s="55">
        <v>1048691.5900000001</v>
      </c>
      <c r="L355" s="44"/>
      <c r="M355" s="56">
        <v>5.67</v>
      </c>
      <c r="N355" s="44"/>
    </row>
    <row r="356" spans="1:14" x14ac:dyDescent="0.2">
      <c r="A356" s="54" t="s">
        <v>159</v>
      </c>
      <c r="B356" s="44"/>
      <c r="C356" s="54" t="s">
        <v>409</v>
      </c>
      <c r="D356" s="44"/>
      <c r="E356" s="44"/>
      <c r="F356" s="44"/>
      <c r="G356" s="44"/>
      <c r="H356" s="44"/>
      <c r="I356" s="55">
        <v>1822650</v>
      </c>
      <c r="J356" s="44"/>
      <c r="K356" s="55">
        <v>223212.08</v>
      </c>
      <c r="L356" s="44"/>
      <c r="M356" s="56">
        <v>12.25</v>
      </c>
      <c r="N356" s="44"/>
    </row>
    <row r="357" spans="1:14" x14ac:dyDescent="0.2">
      <c r="A357" s="51" t="s">
        <v>155</v>
      </c>
      <c r="B357" s="44"/>
      <c r="C357" s="51" t="s">
        <v>247</v>
      </c>
      <c r="D357" s="44"/>
      <c r="E357" s="44"/>
      <c r="F357" s="44"/>
      <c r="G357" s="44"/>
      <c r="H357" s="44"/>
      <c r="I357" s="52">
        <v>100000</v>
      </c>
      <c r="J357" s="44"/>
      <c r="K357" s="52">
        <v>0</v>
      </c>
      <c r="L357" s="44"/>
      <c r="M357" s="53">
        <v>0</v>
      </c>
      <c r="N357" s="44"/>
    </row>
    <row r="358" spans="1:14" x14ac:dyDescent="0.2">
      <c r="A358" s="60" t="s">
        <v>258</v>
      </c>
      <c r="B358" s="44"/>
      <c r="C358" s="60" t="s">
        <v>259</v>
      </c>
      <c r="D358" s="44"/>
      <c r="E358" s="44"/>
      <c r="F358" s="44"/>
      <c r="G358" s="44"/>
      <c r="H358" s="44"/>
      <c r="I358" s="61">
        <v>100000</v>
      </c>
      <c r="J358" s="44"/>
      <c r="K358" s="61">
        <v>0</v>
      </c>
      <c r="L358" s="44"/>
      <c r="M358" s="62">
        <v>0</v>
      </c>
      <c r="N358" s="44"/>
    </row>
    <row r="359" spans="1:14" x14ac:dyDescent="0.2">
      <c r="A359" s="57" t="s">
        <v>260</v>
      </c>
      <c r="B359" s="44"/>
      <c r="C359" s="57" t="s">
        <v>259</v>
      </c>
      <c r="D359" s="44"/>
      <c r="E359" s="44"/>
      <c r="F359" s="44"/>
      <c r="G359" s="44"/>
      <c r="H359" s="44"/>
      <c r="I359" s="58" t="s">
        <v>0</v>
      </c>
      <c r="J359" s="44"/>
      <c r="K359" s="58">
        <v>0</v>
      </c>
      <c r="L359" s="44"/>
      <c r="M359" s="59" t="s">
        <v>0</v>
      </c>
      <c r="N359" s="44"/>
    </row>
    <row r="360" spans="1:14" x14ac:dyDescent="0.2">
      <c r="A360" s="51" t="s">
        <v>177</v>
      </c>
      <c r="B360" s="44"/>
      <c r="C360" s="51" t="s">
        <v>252</v>
      </c>
      <c r="D360" s="44"/>
      <c r="E360" s="44"/>
      <c r="F360" s="44"/>
      <c r="G360" s="44"/>
      <c r="H360" s="44"/>
      <c r="I360" s="52">
        <v>350000</v>
      </c>
      <c r="J360" s="44"/>
      <c r="K360" s="52">
        <v>107263.5</v>
      </c>
      <c r="L360" s="44"/>
      <c r="M360" s="53">
        <v>30.65</v>
      </c>
      <c r="N360" s="44"/>
    </row>
    <row r="361" spans="1:14" x14ac:dyDescent="0.2">
      <c r="A361" s="60" t="s">
        <v>189</v>
      </c>
      <c r="B361" s="44"/>
      <c r="C361" s="60" t="s">
        <v>190</v>
      </c>
      <c r="D361" s="44"/>
      <c r="E361" s="44"/>
      <c r="F361" s="44"/>
      <c r="G361" s="44"/>
      <c r="H361" s="44"/>
      <c r="I361" s="61">
        <v>350000</v>
      </c>
      <c r="J361" s="44"/>
      <c r="K361" s="61">
        <v>107263.5</v>
      </c>
      <c r="L361" s="44"/>
      <c r="M361" s="62">
        <v>30.65</v>
      </c>
      <c r="N361" s="44"/>
    </row>
    <row r="362" spans="1:14" x14ac:dyDescent="0.2">
      <c r="A362" s="57" t="s">
        <v>230</v>
      </c>
      <c r="B362" s="44"/>
      <c r="C362" s="57" t="s">
        <v>231</v>
      </c>
      <c r="D362" s="44"/>
      <c r="E362" s="44"/>
      <c r="F362" s="44"/>
      <c r="G362" s="44"/>
      <c r="H362" s="44"/>
      <c r="I362" s="58" t="s">
        <v>0</v>
      </c>
      <c r="J362" s="44"/>
      <c r="K362" s="58">
        <v>107263.5</v>
      </c>
      <c r="L362" s="44"/>
      <c r="M362" s="59" t="s">
        <v>0</v>
      </c>
      <c r="N362" s="44"/>
    </row>
    <row r="363" spans="1:14" x14ac:dyDescent="0.2">
      <c r="A363" s="51" t="s">
        <v>183</v>
      </c>
      <c r="B363" s="44"/>
      <c r="C363" s="51" t="s">
        <v>410</v>
      </c>
      <c r="D363" s="44"/>
      <c r="E363" s="44"/>
      <c r="F363" s="44"/>
      <c r="G363" s="44"/>
      <c r="H363" s="44"/>
      <c r="I363" s="52">
        <v>340000</v>
      </c>
      <c r="J363" s="44"/>
      <c r="K363" s="52">
        <v>0</v>
      </c>
      <c r="L363" s="44"/>
      <c r="M363" s="53">
        <v>0</v>
      </c>
      <c r="N363" s="44"/>
    </row>
    <row r="364" spans="1:14" x14ac:dyDescent="0.2">
      <c r="A364" s="60" t="s">
        <v>269</v>
      </c>
      <c r="B364" s="44"/>
      <c r="C364" s="60" t="s">
        <v>270</v>
      </c>
      <c r="D364" s="44"/>
      <c r="E364" s="44"/>
      <c r="F364" s="44"/>
      <c r="G364" s="44"/>
      <c r="H364" s="44"/>
      <c r="I364" s="61">
        <v>240000</v>
      </c>
      <c r="J364" s="44"/>
      <c r="K364" s="61">
        <v>0</v>
      </c>
      <c r="L364" s="44"/>
      <c r="M364" s="62">
        <v>0</v>
      </c>
      <c r="N364" s="44"/>
    </row>
    <row r="365" spans="1:14" x14ac:dyDescent="0.2">
      <c r="A365" s="57" t="s">
        <v>278</v>
      </c>
      <c r="B365" s="44"/>
      <c r="C365" s="57" t="s">
        <v>279</v>
      </c>
      <c r="D365" s="44"/>
      <c r="E365" s="44"/>
      <c r="F365" s="44"/>
      <c r="G365" s="44"/>
      <c r="H365" s="44"/>
      <c r="I365" s="58" t="s">
        <v>0</v>
      </c>
      <c r="J365" s="44"/>
      <c r="K365" s="58">
        <v>0</v>
      </c>
      <c r="L365" s="44"/>
      <c r="M365" s="59" t="s">
        <v>0</v>
      </c>
      <c r="N365" s="44"/>
    </row>
    <row r="366" spans="1:14" x14ac:dyDescent="0.2">
      <c r="A366" s="60" t="s">
        <v>258</v>
      </c>
      <c r="B366" s="44"/>
      <c r="C366" s="60" t="s">
        <v>259</v>
      </c>
      <c r="D366" s="44"/>
      <c r="E366" s="44"/>
      <c r="F366" s="44"/>
      <c r="G366" s="44"/>
      <c r="H366" s="44"/>
      <c r="I366" s="61">
        <v>100000</v>
      </c>
      <c r="J366" s="44"/>
      <c r="K366" s="61">
        <v>0</v>
      </c>
      <c r="L366" s="44"/>
      <c r="M366" s="62">
        <v>0</v>
      </c>
      <c r="N366" s="44"/>
    </row>
    <row r="367" spans="1:14" x14ac:dyDescent="0.2">
      <c r="A367" s="57" t="s">
        <v>260</v>
      </c>
      <c r="B367" s="44"/>
      <c r="C367" s="57" t="s">
        <v>259</v>
      </c>
      <c r="D367" s="44"/>
      <c r="E367" s="44"/>
      <c r="F367" s="44"/>
      <c r="G367" s="44"/>
      <c r="H367" s="44"/>
      <c r="I367" s="58" t="s">
        <v>0</v>
      </c>
      <c r="J367" s="44"/>
      <c r="K367" s="58">
        <v>0</v>
      </c>
      <c r="L367" s="44"/>
      <c r="M367" s="59" t="s">
        <v>0</v>
      </c>
      <c r="N367" s="44"/>
    </row>
    <row r="368" spans="1:14" x14ac:dyDescent="0.2">
      <c r="A368" s="51" t="s">
        <v>185</v>
      </c>
      <c r="B368" s="44"/>
      <c r="C368" s="51" t="s">
        <v>255</v>
      </c>
      <c r="D368" s="44"/>
      <c r="E368" s="44"/>
      <c r="F368" s="44"/>
      <c r="G368" s="44"/>
      <c r="H368" s="44"/>
      <c r="I368" s="52">
        <v>220000</v>
      </c>
      <c r="J368" s="44"/>
      <c r="K368" s="52">
        <v>111123.58</v>
      </c>
      <c r="L368" s="44"/>
      <c r="M368" s="53">
        <v>50.51</v>
      </c>
      <c r="N368" s="44"/>
    </row>
    <row r="369" spans="1:14" x14ac:dyDescent="0.2">
      <c r="A369" s="60" t="s">
        <v>179</v>
      </c>
      <c r="B369" s="44"/>
      <c r="C369" s="60" t="s">
        <v>180</v>
      </c>
      <c r="D369" s="44"/>
      <c r="E369" s="44"/>
      <c r="F369" s="44"/>
      <c r="G369" s="44"/>
      <c r="H369" s="44"/>
      <c r="I369" s="61">
        <v>190000</v>
      </c>
      <c r="J369" s="44"/>
      <c r="K369" s="61">
        <v>93567.45</v>
      </c>
      <c r="L369" s="44"/>
      <c r="M369" s="62">
        <v>49.25</v>
      </c>
      <c r="N369" s="44"/>
    </row>
    <row r="370" spans="1:14" x14ac:dyDescent="0.2">
      <c r="A370" s="57" t="s">
        <v>224</v>
      </c>
      <c r="B370" s="44"/>
      <c r="C370" s="57" t="s">
        <v>225</v>
      </c>
      <c r="D370" s="44"/>
      <c r="E370" s="44"/>
      <c r="F370" s="44"/>
      <c r="G370" s="44"/>
      <c r="H370" s="44"/>
      <c r="I370" s="58" t="s">
        <v>0</v>
      </c>
      <c r="J370" s="44"/>
      <c r="K370" s="58">
        <v>93567.45</v>
      </c>
      <c r="L370" s="44"/>
      <c r="M370" s="59" t="s">
        <v>0</v>
      </c>
      <c r="N370" s="44"/>
    </row>
    <row r="371" spans="1:14" x14ac:dyDescent="0.2">
      <c r="A371" s="60" t="s">
        <v>189</v>
      </c>
      <c r="B371" s="44"/>
      <c r="C371" s="60" t="s">
        <v>190</v>
      </c>
      <c r="D371" s="44"/>
      <c r="E371" s="44"/>
      <c r="F371" s="44"/>
      <c r="G371" s="44"/>
      <c r="H371" s="44"/>
      <c r="I371" s="61">
        <v>30000</v>
      </c>
      <c r="J371" s="44"/>
      <c r="K371" s="61">
        <v>17556.13</v>
      </c>
      <c r="L371" s="44"/>
      <c r="M371" s="62">
        <v>58.52</v>
      </c>
      <c r="N371" s="44"/>
    </row>
    <row r="372" spans="1:14" x14ac:dyDescent="0.2">
      <c r="A372" s="57" t="s">
        <v>230</v>
      </c>
      <c r="B372" s="44"/>
      <c r="C372" s="57" t="s">
        <v>231</v>
      </c>
      <c r="D372" s="44"/>
      <c r="E372" s="44"/>
      <c r="F372" s="44"/>
      <c r="G372" s="44"/>
      <c r="H372" s="44"/>
      <c r="I372" s="58" t="s">
        <v>0</v>
      </c>
      <c r="J372" s="44"/>
      <c r="K372" s="58">
        <v>17556.13</v>
      </c>
      <c r="L372" s="44"/>
      <c r="M372" s="59" t="s">
        <v>0</v>
      </c>
      <c r="N372" s="44"/>
    </row>
    <row r="373" spans="1:14" x14ac:dyDescent="0.2">
      <c r="A373" s="51" t="s">
        <v>256</v>
      </c>
      <c r="B373" s="44"/>
      <c r="C373" s="51" t="s">
        <v>257</v>
      </c>
      <c r="D373" s="44"/>
      <c r="E373" s="44"/>
      <c r="F373" s="44"/>
      <c r="G373" s="44"/>
      <c r="H373" s="44"/>
      <c r="I373" s="52">
        <v>150000</v>
      </c>
      <c r="J373" s="44"/>
      <c r="K373" s="52">
        <v>0</v>
      </c>
      <c r="L373" s="44"/>
      <c r="M373" s="53">
        <v>0</v>
      </c>
      <c r="N373" s="44"/>
    </row>
    <row r="374" spans="1:14" x14ac:dyDescent="0.2">
      <c r="A374" s="60" t="s">
        <v>258</v>
      </c>
      <c r="B374" s="44"/>
      <c r="C374" s="60" t="s">
        <v>259</v>
      </c>
      <c r="D374" s="44"/>
      <c r="E374" s="44"/>
      <c r="F374" s="44"/>
      <c r="G374" s="44"/>
      <c r="H374" s="44"/>
      <c r="I374" s="61">
        <v>150000</v>
      </c>
      <c r="J374" s="44"/>
      <c r="K374" s="61">
        <v>0</v>
      </c>
      <c r="L374" s="44"/>
      <c r="M374" s="62">
        <v>0</v>
      </c>
      <c r="N374" s="44"/>
    </row>
    <row r="375" spans="1:14" x14ac:dyDescent="0.2">
      <c r="A375" s="57" t="s">
        <v>260</v>
      </c>
      <c r="B375" s="44"/>
      <c r="C375" s="57" t="s">
        <v>259</v>
      </c>
      <c r="D375" s="44"/>
      <c r="E375" s="44"/>
      <c r="F375" s="44"/>
      <c r="G375" s="44"/>
      <c r="H375" s="44"/>
      <c r="I375" s="58" t="s">
        <v>0</v>
      </c>
      <c r="J375" s="44"/>
      <c r="K375" s="58">
        <v>0</v>
      </c>
      <c r="L375" s="44"/>
      <c r="M375" s="59" t="s">
        <v>0</v>
      </c>
      <c r="N375" s="44"/>
    </row>
    <row r="376" spans="1:14" x14ac:dyDescent="0.2">
      <c r="A376" s="51" t="s">
        <v>411</v>
      </c>
      <c r="B376" s="44"/>
      <c r="C376" s="51" t="s">
        <v>412</v>
      </c>
      <c r="D376" s="44"/>
      <c r="E376" s="44"/>
      <c r="F376" s="44"/>
      <c r="G376" s="44"/>
      <c r="H376" s="44"/>
      <c r="I376" s="52">
        <v>302650</v>
      </c>
      <c r="J376" s="44"/>
      <c r="K376" s="52">
        <v>500</v>
      </c>
      <c r="L376" s="44"/>
      <c r="M376" s="53">
        <v>0.17</v>
      </c>
      <c r="N376" s="44"/>
    </row>
    <row r="377" spans="1:14" x14ac:dyDescent="0.2">
      <c r="A377" s="60" t="s">
        <v>179</v>
      </c>
      <c r="B377" s="44"/>
      <c r="C377" s="60" t="s">
        <v>180</v>
      </c>
      <c r="D377" s="44"/>
      <c r="E377" s="44"/>
      <c r="F377" s="44"/>
      <c r="G377" s="44"/>
      <c r="H377" s="44"/>
      <c r="I377" s="61">
        <v>14000</v>
      </c>
      <c r="J377" s="44"/>
      <c r="K377" s="61">
        <v>500</v>
      </c>
      <c r="L377" s="44"/>
      <c r="M377" s="62">
        <v>3.57</v>
      </c>
      <c r="N377" s="44"/>
    </row>
    <row r="378" spans="1:14" x14ac:dyDescent="0.2">
      <c r="A378" s="57" t="s">
        <v>181</v>
      </c>
      <c r="B378" s="44"/>
      <c r="C378" s="57" t="s">
        <v>182</v>
      </c>
      <c r="D378" s="44"/>
      <c r="E378" s="44"/>
      <c r="F378" s="44"/>
      <c r="G378" s="44"/>
      <c r="H378" s="44"/>
      <c r="I378" s="58" t="s">
        <v>0</v>
      </c>
      <c r="J378" s="44"/>
      <c r="K378" s="58">
        <v>0</v>
      </c>
      <c r="L378" s="44"/>
      <c r="M378" s="59" t="s">
        <v>0</v>
      </c>
      <c r="N378" s="44"/>
    </row>
    <row r="379" spans="1:14" x14ac:dyDescent="0.2">
      <c r="A379" s="57" t="s">
        <v>224</v>
      </c>
      <c r="B379" s="44"/>
      <c r="C379" s="57" t="s">
        <v>225</v>
      </c>
      <c r="D379" s="44"/>
      <c r="E379" s="44"/>
      <c r="F379" s="44"/>
      <c r="G379" s="44"/>
      <c r="H379" s="44"/>
      <c r="I379" s="58" t="s">
        <v>0</v>
      </c>
      <c r="J379" s="44"/>
      <c r="K379" s="58">
        <v>500</v>
      </c>
      <c r="L379" s="44"/>
      <c r="M379" s="59" t="s">
        <v>0</v>
      </c>
      <c r="N379" s="44"/>
    </row>
    <row r="380" spans="1:14" x14ac:dyDescent="0.2">
      <c r="A380" s="57" t="s">
        <v>253</v>
      </c>
      <c r="B380" s="44"/>
      <c r="C380" s="57" t="s">
        <v>254</v>
      </c>
      <c r="D380" s="44"/>
      <c r="E380" s="44"/>
      <c r="F380" s="44"/>
      <c r="G380" s="44"/>
      <c r="H380" s="44"/>
      <c r="I380" s="58" t="s">
        <v>0</v>
      </c>
      <c r="J380" s="44"/>
      <c r="K380" s="58">
        <v>0</v>
      </c>
      <c r="L380" s="44"/>
      <c r="M380" s="59" t="s">
        <v>0</v>
      </c>
      <c r="N380" s="44"/>
    </row>
    <row r="381" spans="1:14" x14ac:dyDescent="0.2">
      <c r="A381" s="60" t="s">
        <v>189</v>
      </c>
      <c r="B381" s="44"/>
      <c r="C381" s="60" t="s">
        <v>190</v>
      </c>
      <c r="D381" s="44"/>
      <c r="E381" s="44"/>
      <c r="F381" s="44"/>
      <c r="G381" s="44"/>
      <c r="H381" s="44"/>
      <c r="I381" s="61">
        <v>6000</v>
      </c>
      <c r="J381" s="44"/>
      <c r="K381" s="61">
        <v>0</v>
      </c>
      <c r="L381" s="44"/>
      <c r="M381" s="62">
        <v>0</v>
      </c>
      <c r="N381" s="44"/>
    </row>
    <row r="382" spans="1:14" x14ac:dyDescent="0.2">
      <c r="A382" s="57" t="s">
        <v>230</v>
      </c>
      <c r="B382" s="44"/>
      <c r="C382" s="57" t="s">
        <v>231</v>
      </c>
      <c r="D382" s="44"/>
      <c r="E382" s="44"/>
      <c r="F382" s="44"/>
      <c r="G382" s="44"/>
      <c r="H382" s="44"/>
      <c r="I382" s="58" t="s">
        <v>0</v>
      </c>
      <c r="J382" s="44"/>
      <c r="K382" s="58">
        <v>0</v>
      </c>
      <c r="L382" s="44"/>
      <c r="M382" s="59" t="s">
        <v>0</v>
      </c>
      <c r="N382" s="44"/>
    </row>
    <row r="383" spans="1:14" x14ac:dyDescent="0.2">
      <c r="A383" s="60" t="s">
        <v>239</v>
      </c>
      <c r="B383" s="44"/>
      <c r="C383" s="60" t="s">
        <v>240</v>
      </c>
      <c r="D383" s="44"/>
      <c r="E383" s="44"/>
      <c r="F383" s="44"/>
      <c r="G383" s="44"/>
      <c r="H383" s="44"/>
      <c r="I383" s="61">
        <v>82650</v>
      </c>
      <c r="J383" s="44"/>
      <c r="K383" s="61">
        <v>0</v>
      </c>
      <c r="L383" s="44"/>
      <c r="M383" s="62">
        <v>0</v>
      </c>
      <c r="N383" s="44"/>
    </row>
    <row r="384" spans="1:14" x14ac:dyDescent="0.2">
      <c r="A384" s="57" t="s">
        <v>250</v>
      </c>
      <c r="B384" s="44"/>
      <c r="C384" s="57" t="s">
        <v>251</v>
      </c>
      <c r="D384" s="44"/>
      <c r="E384" s="44"/>
      <c r="F384" s="44"/>
      <c r="G384" s="44"/>
      <c r="H384" s="44"/>
      <c r="I384" s="58" t="s">
        <v>0</v>
      </c>
      <c r="J384" s="44"/>
      <c r="K384" s="58">
        <v>0</v>
      </c>
      <c r="L384" s="44"/>
      <c r="M384" s="59" t="s">
        <v>0</v>
      </c>
      <c r="N384" s="44"/>
    </row>
    <row r="385" spans="1:14" x14ac:dyDescent="0.2">
      <c r="A385" s="60" t="s">
        <v>258</v>
      </c>
      <c r="B385" s="44"/>
      <c r="C385" s="60" t="s">
        <v>259</v>
      </c>
      <c r="D385" s="44"/>
      <c r="E385" s="44"/>
      <c r="F385" s="44"/>
      <c r="G385" s="44"/>
      <c r="H385" s="44"/>
      <c r="I385" s="61">
        <v>200000</v>
      </c>
      <c r="J385" s="44"/>
      <c r="K385" s="61">
        <v>0</v>
      </c>
      <c r="L385" s="44"/>
      <c r="M385" s="62">
        <v>0</v>
      </c>
      <c r="N385" s="44"/>
    </row>
    <row r="386" spans="1:14" x14ac:dyDescent="0.2">
      <c r="A386" s="57" t="s">
        <v>260</v>
      </c>
      <c r="B386" s="44"/>
      <c r="C386" s="57" t="s">
        <v>259</v>
      </c>
      <c r="D386" s="44"/>
      <c r="E386" s="44"/>
      <c r="F386" s="44"/>
      <c r="G386" s="44"/>
      <c r="H386" s="44"/>
      <c r="I386" s="58" t="s">
        <v>0</v>
      </c>
      <c r="J386" s="44"/>
      <c r="K386" s="58">
        <v>0</v>
      </c>
      <c r="L386" s="44"/>
      <c r="M386" s="59" t="s">
        <v>0</v>
      </c>
      <c r="N386" s="44"/>
    </row>
    <row r="387" spans="1:14" x14ac:dyDescent="0.2">
      <c r="A387" s="51" t="s">
        <v>413</v>
      </c>
      <c r="B387" s="44"/>
      <c r="C387" s="51" t="s">
        <v>414</v>
      </c>
      <c r="D387" s="44"/>
      <c r="E387" s="44"/>
      <c r="F387" s="44"/>
      <c r="G387" s="44"/>
      <c r="H387" s="44"/>
      <c r="I387" s="52">
        <v>310000</v>
      </c>
      <c r="J387" s="44"/>
      <c r="K387" s="52">
        <v>4325</v>
      </c>
      <c r="L387" s="44"/>
      <c r="M387" s="53">
        <v>1.4</v>
      </c>
      <c r="N387" s="44"/>
    </row>
    <row r="388" spans="1:14" x14ac:dyDescent="0.2">
      <c r="A388" s="60" t="s">
        <v>189</v>
      </c>
      <c r="B388" s="44"/>
      <c r="C388" s="60" t="s">
        <v>190</v>
      </c>
      <c r="D388" s="44"/>
      <c r="E388" s="44"/>
      <c r="F388" s="44"/>
      <c r="G388" s="44"/>
      <c r="H388" s="44"/>
      <c r="I388" s="61">
        <v>310000</v>
      </c>
      <c r="J388" s="44"/>
      <c r="K388" s="61">
        <v>4325</v>
      </c>
      <c r="L388" s="44"/>
      <c r="M388" s="62">
        <v>1.4</v>
      </c>
      <c r="N388" s="44"/>
    </row>
    <row r="389" spans="1:14" x14ac:dyDescent="0.2">
      <c r="A389" s="57" t="s">
        <v>230</v>
      </c>
      <c r="B389" s="44"/>
      <c r="C389" s="57" t="s">
        <v>231</v>
      </c>
      <c r="D389" s="44"/>
      <c r="E389" s="44"/>
      <c r="F389" s="44"/>
      <c r="G389" s="44"/>
      <c r="H389" s="44"/>
      <c r="I389" s="58" t="s">
        <v>0</v>
      </c>
      <c r="J389" s="44"/>
      <c r="K389" s="58">
        <v>4325</v>
      </c>
      <c r="L389" s="44"/>
      <c r="M389" s="59" t="s">
        <v>0</v>
      </c>
      <c r="N389" s="44"/>
    </row>
    <row r="390" spans="1:14" x14ac:dyDescent="0.2">
      <c r="A390" s="51" t="s">
        <v>415</v>
      </c>
      <c r="B390" s="44"/>
      <c r="C390" s="51" t="s">
        <v>416</v>
      </c>
      <c r="D390" s="44"/>
      <c r="E390" s="44"/>
      <c r="F390" s="44"/>
      <c r="G390" s="44"/>
      <c r="H390" s="44"/>
      <c r="I390" s="52">
        <v>50000</v>
      </c>
      <c r="J390" s="44"/>
      <c r="K390" s="52">
        <v>0</v>
      </c>
      <c r="L390" s="44"/>
      <c r="M390" s="53">
        <v>0</v>
      </c>
      <c r="N390" s="44"/>
    </row>
    <row r="391" spans="1:14" x14ac:dyDescent="0.2">
      <c r="A391" s="60" t="s">
        <v>239</v>
      </c>
      <c r="B391" s="44"/>
      <c r="C391" s="60" t="s">
        <v>240</v>
      </c>
      <c r="D391" s="44"/>
      <c r="E391" s="44"/>
      <c r="F391" s="44"/>
      <c r="G391" s="44"/>
      <c r="H391" s="44"/>
      <c r="I391" s="61">
        <v>50000</v>
      </c>
      <c r="J391" s="44"/>
      <c r="K391" s="61">
        <v>0</v>
      </c>
      <c r="L391" s="44"/>
      <c r="M391" s="62">
        <v>0</v>
      </c>
      <c r="N391" s="44"/>
    </row>
    <row r="392" spans="1:14" x14ac:dyDescent="0.2">
      <c r="A392" s="57" t="s">
        <v>250</v>
      </c>
      <c r="B392" s="44"/>
      <c r="C392" s="57" t="s">
        <v>251</v>
      </c>
      <c r="D392" s="44"/>
      <c r="E392" s="44"/>
      <c r="F392" s="44"/>
      <c r="G392" s="44"/>
      <c r="H392" s="44"/>
      <c r="I392" s="58" t="s">
        <v>0</v>
      </c>
      <c r="J392" s="44"/>
      <c r="K392" s="58">
        <v>0</v>
      </c>
      <c r="L392" s="44"/>
      <c r="M392" s="59" t="s">
        <v>0</v>
      </c>
      <c r="N392" s="44"/>
    </row>
    <row r="393" spans="1:14" x14ac:dyDescent="0.2">
      <c r="A393" s="54" t="s">
        <v>217</v>
      </c>
      <c r="B393" s="44"/>
      <c r="C393" s="54" t="s">
        <v>267</v>
      </c>
      <c r="D393" s="44"/>
      <c r="E393" s="44"/>
      <c r="F393" s="44"/>
      <c r="G393" s="44"/>
      <c r="H393" s="44"/>
      <c r="I393" s="55">
        <v>16010500</v>
      </c>
      <c r="J393" s="44"/>
      <c r="K393" s="55">
        <v>714438.64</v>
      </c>
      <c r="L393" s="44"/>
      <c r="M393" s="56">
        <v>4.46</v>
      </c>
      <c r="N393" s="44"/>
    </row>
    <row r="394" spans="1:14" x14ac:dyDescent="0.2">
      <c r="A394" s="51" t="s">
        <v>155</v>
      </c>
      <c r="B394" s="44"/>
      <c r="C394" s="51" t="s">
        <v>417</v>
      </c>
      <c r="D394" s="44"/>
      <c r="E394" s="44"/>
      <c r="F394" s="44"/>
      <c r="G394" s="44"/>
      <c r="H394" s="44"/>
      <c r="I394" s="52">
        <v>280000</v>
      </c>
      <c r="J394" s="44"/>
      <c r="K394" s="52">
        <v>0</v>
      </c>
      <c r="L394" s="44"/>
      <c r="M394" s="53">
        <v>0</v>
      </c>
      <c r="N394" s="44"/>
    </row>
    <row r="395" spans="1:14" x14ac:dyDescent="0.2">
      <c r="A395" s="60" t="s">
        <v>269</v>
      </c>
      <c r="B395" s="44"/>
      <c r="C395" s="60" t="s">
        <v>270</v>
      </c>
      <c r="D395" s="44"/>
      <c r="E395" s="44"/>
      <c r="F395" s="44"/>
      <c r="G395" s="44"/>
      <c r="H395" s="44"/>
      <c r="I395" s="61">
        <v>280000</v>
      </c>
      <c r="J395" s="44"/>
      <c r="K395" s="61">
        <v>0</v>
      </c>
      <c r="L395" s="44"/>
      <c r="M395" s="62">
        <v>0</v>
      </c>
      <c r="N395" s="44"/>
    </row>
    <row r="396" spans="1:14" x14ac:dyDescent="0.2">
      <c r="A396" s="57" t="s">
        <v>271</v>
      </c>
      <c r="B396" s="44"/>
      <c r="C396" s="57" t="s">
        <v>272</v>
      </c>
      <c r="D396" s="44"/>
      <c r="E396" s="44"/>
      <c r="F396" s="44"/>
      <c r="G396" s="44"/>
      <c r="H396" s="44"/>
      <c r="I396" s="58" t="s">
        <v>0</v>
      </c>
      <c r="J396" s="44"/>
      <c r="K396" s="58">
        <v>0</v>
      </c>
      <c r="L396" s="44"/>
      <c r="M396" s="59" t="s">
        <v>0</v>
      </c>
      <c r="N396" s="44"/>
    </row>
    <row r="397" spans="1:14" x14ac:dyDescent="0.2">
      <c r="A397" s="51" t="s">
        <v>177</v>
      </c>
      <c r="B397" s="44"/>
      <c r="C397" s="51" t="s">
        <v>418</v>
      </c>
      <c r="D397" s="44"/>
      <c r="E397" s="44"/>
      <c r="F397" s="44"/>
      <c r="G397" s="44"/>
      <c r="H397" s="44"/>
      <c r="I397" s="52">
        <v>200000</v>
      </c>
      <c r="J397" s="44"/>
      <c r="K397" s="52">
        <v>0</v>
      </c>
      <c r="L397" s="44"/>
      <c r="M397" s="53">
        <v>0</v>
      </c>
      <c r="N397" s="44"/>
    </row>
    <row r="398" spans="1:14" x14ac:dyDescent="0.2">
      <c r="A398" s="60" t="s">
        <v>269</v>
      </c>
      <c r="B398" s="44"/>
      <c r="C398" s="60" t="s">
        <v>270</v>
      </c>
      <c r="D398" s="44"/>
      <c r="E398" s="44"/>
      <c r="F398" s="44"/>
      <c r="G398" s="44"/>
      <c r="H398" s="44"/>
      <c r="I398" s="61">
        <v>200000</v>
      </c>
      <c r="J398" s="44"/>
      <c r="K398" s="61">
        <v>0</v>
      </c>
      <c r="L398" s="44"/>
      <c r="M398" s="62">
        <v>0</v>
      </c>
      <c r="N398" s="44"/>
    </row>
    <row r="399" spans="1:14" x14ac:dyDescent="0.2">
      <c r="A399" s="57" t="s">
        <v>271</v>
      </c>
      <c r="B399" s="44"/>
      <c r="C399" s="57" t="s">
        <v>272</v>
      </c>
      <c r="D399" s="44"/>
      <c r="E399" s="44"/>
      <c r="F399" s="44"/>
      <c r="G399" s="44"/>
      <c r="H399" s="44"/>
      <c r="I399" s="58" t="s">
        <v>0</v>
      </c>
      <c r="J399" s="44"/>
      <c r="K399" s="58">
        <v>0</v>
      </c>
      <c r="L399" s="44"/>
      <c r="M399" s="59" t="s">
        <v>0</v>
      </c>
      <c r="N399" s="44"/>
    </row>
    <row r="400" spans="1:14" x14ac:dyDescent="0.2">
      <c r="A400" s="51" t="s">
        <v>183</v>
      </c>
      <c r="B400" s="44"/>
      <c r="C400" s="51" t="s">
        <v>419</v>
      </c>
      <c r="D400" s="44"/>
      <c r="E400" s="44"/>
      <c r="F400" s="44"/>
      <c r="G400" s="44"/>
      <c r="H400" s="44"/>
      <c r="I400" s="52">
        <v>500000</v>
      </c>
      <c r="J400" s="44"/>
      <c r="K400" s="52">
        <v>167125</v>
      </c>
      <c r="L400" s="44"/>
      <c r="M400" s="53">
        <v>33.43</v>
      </c>
      <c r="N400" s="44"/>
    </row>
    <row r="401" spans="1:14" x14ac:dyDescent="0.2">
      <c r="A401" s="60" t="s">
        <v>269</v>
      </c>
      <c r="B401" s="44"/>
      <c r="C401" s="60" t="s">
        <v>270</v>
      </c>
      <c r="D401" s="44"/>
      <c r="E401" s="44"/>
      <c r="F401" s="44"/>
      <c r="G401" s="44"/>
      <c r="H401" s="44"/>
      <c r="I401" s="61">
        <v>500000</v>
      </c>
      <c r="J401" s="44"/>
      <c r="K401" s="61">
        <v>167125</v>
      </c>
      <c r="L401" s="44"/>
      <c r="M401" s="62">
        <v>33.43</v>
      </c>
      <c r="N401" s="44"/>
    </row>
    <row r="402" spans="1:14" x14ac:dyDescent="0.2">
      <c r="A402" s="57" t="s">
        <v>271</v>
      </c>
      <c r="B402" s="44"/>
      <c r="C402" s="57" t="s">
        <v>272</v>
      </c>
      <c r="D402" s="44"/>
      <c r="E402" s="44"/>
      <c r="F402" s="44"/>
      <c r="G402" s="44"/>
      <c r="H402" s="44"/>
      <c r="I402" s="58" t="s">
        <v>0</v>
      </c>
      <c r="J402" s="44"/>
      <c r="K402" s="58">
        <v>167125</v>
      </c>
      <c r="L402" s="44"/>
      <c r="M402" s="59" t="s">
        <v>0</v>
      </c>
      <c r="N402" s="44"/>
    </row>
    <row r="403" spans="1:14" x14ac:dyDescent="0.2">
      <c r="A403" s="51" t="s">
        <v>185</v>
      </c>
      <c r="B403" s="44"/>
      <c r="C403" s="51" t="s">
        <v>420</v>
      </c>
      <c r="D403" s="44"/>
      <c r="E403" s="44"/>
      <c r="F403" s="44"/>
      <c r="G403" s="44"/>
      <c r="H403" s="44"/>
      <c r="I403" s="52">
        <v>500000</v>
      </c>
      <c r="J403" s="44"/>
      <c r="K403" s="52">
        <v>0</v>
      </c>
      <c r="L403" s="44"/>
      <c r="M403" s="53">
        <v>0</v>
      </c>
      <c r="N403" s="44"/>
    </row>
    <row r="404" spans="1:14" x14ac:dyDescent="0.2">
      <c r="A404" s="60" t="s">
        <v>269</v>
      </c>
      <c r="B404" s="44"/>
      <c r="C404" s="60" t="s">
        <v>270</v>
      </c>
      <c r="D404" s="44"/>
      <c r="E404" s="44"/>
      <c r="F404" s="44"/>
      <c r="G404" s="44"/>
      <c r="H404" s="44"/>
      <c r="I404" s="61">
        <v>500000</v>
      </c>
      <c r="J404" s="44"/>
      <c r="K404" s="61">
        <v>0</v>
      </c>
      <c r="L404" s="44"/>
      <c r="M404" s="62">
        <v>0</v>
      </c>
      <c r="N404" s="44"/>
    </row>
    <row r="405" spans="1:14" x14ac:dyDescent="0.2">
      <c r="A405" s="57" t="s">
        <v>271</v>
      </c>
      <c r="B405" s="44"/>
      <c r="C405" s="57" t="s">
        <v>272</v>
      </c>
      <c r="D405" s="44"/>
      <c r="E405" s="44"/>
      <c r="F405" s="44"/>
      <c r="G405" s="44"/>
      <c r="H405" s="44"/>
      <c r="I405" s="58" t="s">
        <v>0</v>
      </c>
      <c r="J405" s="44"/>
      <c r="K405" s="58">
        <v>0</v>
      </c>
      <c r="L405" s="44"/>
      <c r="M405" s="59" t="s">
        <v>0</v>
      </c>
      <c r="N405" s="44"/>
    </row>
    <row r="406" spans="1:14" x14ac:dyDescent="0.2">
      <c r="A406" s="51" t="s">
        <v>256</v>
      </c>
      <c r="B406" s="44"/>
      <c r="C406" s="51" t="s">
        <v>421</v>
      </c>
      <c r="D406" s="44"/>
      <c r="E406" s="44"/>
      <c r="F406" s="44"/>
      <c r="G406" s="44"/>
      <c r="H406" s="44"/>
      <c r="I406" s="52">
        <v>260000</v>
      </c>
      <c r="J406" s="44"/>
      <c r="K406" s="52">
        <v>0</v>
      </c>
      <c r="L406" s="44"/>
      <c r="M406" s="53">
        <v>0</v>
      </c>
      <c r="N406" s="44"/>
    </row>
    <row r="407" spans="1:14" x14ac:dyDescent="0.2">
      <c r="A407" s="60" t="s">
        <v>269</v>
      </c>
      <c r="B407" s="44"/>
      <c r="C407" s="60" t="s">
        <v>270</v>
      </c>
      <c r="D407" s="44"/>
      <c r="E407" s="44"/>
      <c r="F407" s="44"/>
      <c r="G407" s="44"/>
      <c r="H407" s="44"/>
      <c r="I407" s="61">
        <v>260000</v>
      </c>
      <c r="J407" s="44"/>
      <c r="K407" s="61">
        <v>0</v>
      </c>
      <c r="L407" s="44"/>
      <c r="M407" s="62">
        <v>0</v>
      </c>
      <c r="N407" s="44"/>
    </row>
    <row r="408" spans="1:14" x14ac:dyDescent="0.2">
      <c r="A408" s="57" t="s">
        <v>271</v>
      </c>
      <c r="B408" s="44"/>
      <c r="C408" s="57" t="s">
        <v>272</v>
      </c>
      <c r="D408" s="44"/>
      <c r="E408" s="44"/>
      <c r="F408" s="44"/>
      <c r="G408" s="44"/>
      <c r="H408" s="44"/>
      <c r="I408" s="58" t="s">
        <v>0</v>
      </c>
      <c r="J408" s="44"/>
      <c r="K408" s="58">
        <v>0</v>
      </c>
      <c r="L408" s="44"/>
      <c r="M408" s="59" t="s">
        <v>0</v>
      </c>
      <c r="N408" s="44"/>
    </row>
    <row r="409" spans="1:14" x14ac:dyDescent="0.2">
      <c r="A409" s="51" t="s">
        <v>273</v>
      </c>
      <c r="B409" s="44"/>
      <c r="C409" s="51" t="s">
        <v>422</v>
      </c>
      <c r="D409" s="44"/>
      <c r="E409" s="44"/>
      <c r="F409" s="44"/>
      <c r="G409" s="44"/>
      <c r="H409" s="44"/>
      <c r="I409" s="52">
        <v>603000</v>
      </c>
      <c r="J409" s="44"/>
      <c r="K409" s="52">
        <v>0</v>
      </c>
      <c r="L409" s="44"/>
      <c r="M409" s="53">
        <v>0</v>
      </c>
      <c r="N409" s="44"/>
    </row>
    <row r="410" spans="1:14" x14ac:dyDescent="0.2">
      <c r="A410" s="60" t="s">
        <v>269</v>
      </c>
      <c r="B410" s="44"/>
      <c r="C410" s="60" t="s">
        <v>270</v>
      </c>
      <c r="D410" s="44"/>
      <c r="E410" s="44"/>
      <c r="F410" s="44"/>
      <c r="G410" s="44"/>
      <c r="H410" s="44"/>
      <c r="I410" s="61">
        <v>603000</v>
      </c>
      <c r="J410" s="44"/>
      <c r="K410" s="61">
        <v>0</v>
      </c>
      <c r="L410" s="44"/>
      <c r="M410" s="62">
        <v>0</v>
      </c>
      <c r="N410" s="44"/>
    </row>
    <row r="411" spans="1:14" x14ac:dyDescent="0.2">
      <c r="A411" s="57" t="s">
        <v>278</v>
      </c>
      <c r="B411" s="44"/>
      <c r="C411" s="57" t="s">
        <v>279</v>
      </c>
      <c r="D411" s="44"/>
      <c r="E411" s="44"/>
      <c r="F411" s="44"/>
      <c r="G411" s="44"/>
      <c r="H411" s="44"/>
      <c r="I411" s="58" t="s">
        <v>0</v>
      </c>
      <c r="J411" s="44"/>
      <c r="K411" s="58">
        <v>0</v>
      </c>
      <c r="L411" s="44"/>
      <c r="M411" s="59" t="s">
        <v>0</v>
      </c>
      <c r="N411" s="44"/>
    </row>
    <row r="412" spans="1:14" x14ac:dyDescent="0.2">
      <c r="A412" s="51" t="s">
        <v>276</v>
      </c>
      <c r="B412" s="44"/>
      <c r="C412" s="51" t="s">
        <v>277</v>
      </c>
      <c r="D412" s="44"/>
      <c r="E412" s="44"/>
      <c r="F412" s="44"/>
      <c r="G412" s="44"/>
      <c r="H412" s="44"/>
      <c r="I412" s="52">
        <v>237500</v>
      </c>
      <c r="J412" s="44"/>
      <c r="K412" s="52">
        <v>0</v>
      </c>
      <c r="L412" s="44"/>
      <c r="M412" s="53">
        <v>0</v>
      </c>
      <c r="N412" s="44"/>
    </row>
    <row r="413" spans="1:14" x14ac:dyDescent="0.2">
      <c r="A413" s="60" t="s">
        <v>269</v>
      </c>
      <c r="B413" s="44"/>
      <c r="C413" s="60" t="s">
        <v>270</v>
      </c>
      <c r="D413" s="44"/>
      <c r="E413" s="44"/>
      <c r="F413" s="44"/>
      <c r="G413" s="44"/>
      <c r="H413" s="44"/>
      <c r="I413" s="61">
        <v>237500</v>
      </c>
      <c r="J413" s="44"/>
      <c r="K413" s="61">
        <v>0</v>
      </c>
      <c r="L413" s="44"/>
      <c r="M413" s="62">
        <v>0</v>
      </c>
      <c r="N413" s="44"/>
    </row>
    <row r="414" spans="1:14" x14ac:dyDescent="0.2">
      <c r="A414" s="57" t="s">
        <v>271</v>
      </c>
      <c r="B414" s="44"/>
      <c r="C414" s="57" t="s">
        <v>272</v>
      </c>
      <c r="D414" s="44"/>
      <c r="E414" s="44"/>
      <c r="F414" s="44"/>
      <c r="G414" s="44"/>
      <c r="H414" s="44"/>
      <c r="I414" s="58" t="s">
        <v>0</v>
      </c>
      <c r="J414" s="44"/>
      <c r="K414" s="58">
        <v>0</v>
      </c>
      <c r="L414" s="44"/>
      <c r="M414" s="59" t="s">
        <v>0</v>
      </c>
      <c r="N414" s="44"/>
    </row>
    <row r="415" spans="1:14" x14ac:dyDescent="0.2">
      <c r="A415" s="51" t="s">
        <v>423</v>
      </c>
      <c r="B415" s="44"/>
      <c r="C415" s="51" t="s">
        <v>424</v>
      </c>
      <c r="D415" s="44"/>
      <c r="E415" s="44"/>
      <c r="F415" s="44"/>
      <c r="G415" s="44"/>
      <c r="H415" s="44"/>
      <c r="I415" s="52">
        <v>7500000</v>
      </c>
      <c r="J415" s="44"/>
      <c r="K415" s="52">
        <v>0</v>
      </c>
      <c r="L415" s="44"/>
      <c r="M415" s="53">
        <v>0</v>
      </c>
      <c r="N415" s="44"/>
    </row>
    <row r="416" spans="1:14" x14ac:dyDescent="0.2">
      <c r="A416" s="60" t="s">
        <v>269</v>
      </c>
      <c r="B416" s="44"/>
      <c r="C416" s="60" t="s">
        <v>270</v>
      </c>
      <c r="D416" s="44"/>
      <c r="E416" s="44"/>
      <c r="F416" s="44"/>
      <c r="G416" s="44"/>
      <c r="H416" s="44"/>
      <c r="I416" s="61">
        <v>7500000</v>
      </c>
      <c r="J416" s="44"/>
      <c r="K416" s="61">
        <v>0</v>
      </c>
      <c r="L416" s="44"/>
      <c r="M416" s="62">
        <v>0</v>
      </c>
      <c r="N416" s="44"/>
    </row>
    <row r="417" spans="1:14" x14ac:dyDescent="0.2">
      <c r="A417" s="57" t="s">
        <v>278</v>
      </c>
      <c r="B417" s="44"/>
      <c r="C417" s="57" t="s">
        <v>279</v>
      </c>
      <c r="D417" s="44"/>
      <c r="E417" s="44"/>
      <c r="F417" s="44"/>
      <c r="G417" s="44"/>
      <c r="H417" s="44"/>
      <c r="I417" s="58" t="s">
        <v>0</v>
      </c>
      <c r="J417" s="44"/>
      <c r="K417" s="58">
        <v>0</v>
      </c>
      <c r="L417" s="44"/>
      <c r="M417" s="59" t="s">
        <v>0</v>
      </c>
      <c r="N417" s="44"/>
    </row>
    <row r="418" spans="1:14" x14ac:dyDescent="0.2">
      <c r="A418" s="51" t="s">
        <v>425</v>
      </c>
      <c r="B418" s="44"/>
      <c r="C418" s="51" t="s">
        <v>426</v>
      </c>
      <c r="D418" s="44"/>
      <c r="E418" s="44"/>
      <c r="F418" s="44"/>
      <c r="G418" s="44"/>
      <c r="H418" s="44"/>
      <c r="I418" s="52">
        <v>2500000</v>
      </c>
      <c r="J418" s="44"/>
      <c r="K418" s="52">
        <v>0</v>
      </c>
      <c r="L418" s="44"/>
      <c r="M418" s="53">
        <v>0</v>
      </c>
      <c r="N418" s="44"/>
    </row>
    <row r="419" spans="1:14" x14ac:dyDescent="0.2">
      <c r="A419" s="60" t="s">
        <v>269</v>
      </c>
      <c r="B419" s="44"/>
      <c r="C419" s="60" t="s">
        <v>270</v>
      </c>
      <c r="D419" s="44"/>
      <c r="E419" s="44"/>
      <c r="F419" s="44"/>
      <c r="G419" s="44"/>
      <c r="H419" s="44"/>
      <c r="I419" s="61">
        <v>2500000</v>
      </c>
      <c r="J419" s="44"/>
      <c r="K419" s="61">
        <v>0</v>
      </c>
      <c r="L419" s="44"/>
      <c r="M419" s="62">
        <v>0</v>
      </c>
      <c r="N419" s="44"/>
    </row>
    <row r="420" spans="1:14" x14ac:dyDescent="0.2">
      <c r="A420" s="57" t="s">
        <v>278</v>
      </c>
      <c r="B420" s="44"/>
      <c r="C420" s="57" t="s">
        <v>279</v>
      </c>
      <c r="D420" s="44"/>
      <c r="E420" s="44"/>
      <c r="F420" s="44"/>
      <c r="G420" s="44"/>
      <c r="H420" s="44"/>
      <c r="I420" s="58" t="s">
        <v>0</v>
      </c>
      <c r="J420" s="44"/>
      <c r="K420" s="58">
        <v>0</v>
      </c>
      <c r="L420" s="44"/>
      <c r="M420" s="59" t="s">
        <v>0</v>
      </c>
      <c r="N420" s="44"/>
    </row>
    <row r="421" spans="1:14" x14ac:dyDescent="0.2">
      <c r="A421" s="51" t="s">
        <v>427</v>
      </c>
      <c r="B421" s="44"/>
      <c r="C421" s="51" t="s">
        <v>428</v>
      </c>
      <c r="D421" s="44"/>
      <c r="E421" s="44"/>
      <c r="F421" s="44"/>
      <c r="G421" s="44"/>
      <c r="H421" s="44"/>
      <c r="I421" s="52">
        <v>500000</v>
      </c>
      <c r="J421" s="44"/>
      <c r="K421" s="52">
        <v>0</v>
      </c>
      <c r="L421" s="44"/>
      <c r="M421" s="53">
        <v>0</v>
      </c>
      <c r="N421" s="44"/>
    </row>
    <row r="422" spans="1:14" x14ac:dyDescent="0.2">
      <c r="A422" s="60" t="s">
        <v>269</v>
      </c>
      <c r="B422" s="44"/>
      <c r="C422" s="60" t="s">
        <v>270</v>
      </c>
      <c r="D422" s="44"/>
      <c r="E422" s="44"/>
      <c r="F422" s="44"/>
      <c r="G422" s="44"/>
      <c r="H422" s="44"/>
      <c r="I422" s="61">
        <v>500000</v>
      </c>
      <c r="J422" s="44"/>
      <c r="K422" s="61">
        <v>0</v>
      </c>
      <c r="L422" s="44"/>
      <c r="M422" s="62">
        <v>0</v>
      </c>
      <c r="N422" s="44"/>
    </row>
    <row r="423" spans="1:14" x14ac:dyDescent="0.2">
      <c r="A423" s="57" t="s">
        <v>278</v>
      </c>
      <c r="B423" s="44"/>
      <c r="C423" s="57" t="s">
        <v>279</v>
      </c>
      <c r="D423" s="44"/>
      <c r="E423" s="44"/>
      <c r="F423" s="44"/>
      <c r="G423" s="44"/>
      <c r="H423" s="44"/>
      <c r="I423" s="58" t="s">
        <v>0</v>
      </c>
      <c r="J423" s="44"/>
      <c r="K423" s="58">
        <v>0</v>
      </c>
      <c r="L423" s="44"/>
      <c r="M423" s="59" t="s">
        <v>0</v>
      </c>
      <c r="N423" s="44"/>
    </row>
    <row r="424" spans="1:14" x14ac:dyDescent="0.2">
      <c r="A424" s="51" t="s">
        <v>429</v>
      </c>
      <c r="B424" s="44"/>
      <c r="C424" s="51" t="s">
        <v>430</v>
      </c>
      <c r="D424" s="44"/>
      <c r="E424" s="44"/>
      <c r="F424" s="44"/>
      <c r="G424" s="44"/>
      <c r="H424" s="44"/>
      <c r="I424" s="52">
        <v>1200000</v>
      </c>
      <c r="J424" s="44"/>
      <c r="K424" s="52">
        <v>0</v>
      </c>
      <c r="L424" s="44"/>
      <c r="M424" s="53">
        <v>0</v>
      </c>
      <c r="N424" s="44"/>
    </row>
    <row r="425" spans="1:14" x14ac:dyDescent="0.2">
      <c r="A425" s="60" t="s">
        <v>269</v>
      </c>
      <c r="B425" s="44"/>
      <c r="C425" s="60" t="s">
        <v>270</v>
      </c>
      <c r="D425" s="44"/>
      <c r="E425" s="44"/>
      <c r="F425" s="44"/>
      <c r="G425" s="44"/>
      <c r="H425" s="44"/>
      <c r="I425" s="61">
        <v>1200000</v>
      </c>
      <c r="J425" s="44"/>
      <c r="K425" s="61">
        <v>0</v>
      </c>
      <c r="L425" s="44"/>
      <c r="M425" s="62">
        <v>0</v>
      </c>
      <c r="N425" s="44"/>
    </row>
    <row r="426" spans="1:14" x14ac:dyDescent="0.2">
      <c r="A426" s="57" t="s">
        <v>278</v>
      </c>
      <c r="B426" s="44"/>
      <c r="C426" s="57" t="s">
        <v>279</v>
      </c>
      <c r="D426" s="44"/>
      <c r="E426" s="44"/>
      <c r="F426" s="44"/>
      <c r="G426" s="44"/>
      <c r="H426" s="44"/>
      <c r="I426" s="58" t="s">
        <v>0</v>
      </c>
      <c r="J426" s="44"/>
      <c r="K426" s="58">
        <v>0</v>
      </c>
      <c r="L426" s="44"/>
      <c r="M426" s="59" t="s">
        <v>0</v>
      </c>
      <c r="N426" s="44"/>
    </row>
    <row r="427" spans="1:14" x14ac:dyDescent="0.2">
      <c r="A427" s="51" t="s">
        <v>431</v>
      </c>
      <c r="B427" s="44"/>
      <c r="C427" s="51" t="s">
        <v>432</v>
      </c>
      <c r="D427" s="44"/>
      <c r="E427" s="44"/>
      <c r="F427" s="44"/>
      <c r="G427" s="44"/>
      <c r="H427" s="44"/>
      <c r="I427" s="52">
        <v>200000</v>
      </c>
      <c r="J427" s="44"/>
      <c r="K427" s="52">
        <v>0</v>
      </c>
      <c r="L427" s="44"/>
      <c r="M427" s="53">
        <v>0</v>
      </c>
      <c r="N427" s="44"/>
    </row>
    <row r="428" spans="1:14" x14ac:dyDescent="0.2">
      <c r="A428" s="60" t="s">
        <v>258</v>
      </c>
      <c r="B428" s="44"/>
      <c r="C428" s="60" t="s">
        <v>259</v>
      </c>
      <c r="D428" s="44"/>
      <c r="E428" s="44"/>
      <c r="F428" s="44"/>
      <c r="G428" s="44"/>
      <c r="H428" s="44"/>
      <c r="I428" s="61">
        <v>200000</v>
      </c>
      <c r="J428" s="44"/>
      <c r="K428" s="61">
        <v>0</v>
      </c>
      <c r="L428" s="44"/>
      <c r="M428" s="62">
        <v>0</v>
      </c>
      <c r="N428" s="44"/>
    </row>
    <row r="429" spans="1:14" x14ac:dyDescent="0.2">
      <c r="A429" s="57" t="s">
        <v>260</v>
      </c>
      <c r="B429" s="44"/>
      <c r="C429" s="57" t="s">
        <v>259</v>
      </c>
      <c r="D429" s="44"/>
      <c r="E429" s="44"/>
      <c r="F429" s="44"/>
      <c r="G429" s="44"/>
      <c r="H429" s="44"/>
      <c r="I429" s="58" t="s">
        <v>0</v>
      </c>
      <c r="J429" s="44"/>
      <c r="K429" s="58">
        <v>0</v>
      </c>
      <c r="L429" s="44"/>
      <c r="M429" s="59" t="s">
        <v>0</v>
      </c>
      <c r="N429" s="44"/>
    </row>
    <row r="430" spans="1:14" x14ac:dyDescent="0.2">
      <c r="A430" s="51" t="s">
        <v>433</v>
      </c>
      <c r="B430" s="44"/>
      <c r="C430" s="51" t="s">
        <v>434</v>
      </c>
      <c r="D430" s="44"/>
      <c r="E430" s="44"/>
      <c r="F430" s="44"/>
      <c r="G430" s="44"/>
      <c r="H430" s="44"/>
      <c r="I430" s="52">
        <v>500000</v>
      </c>
      <c r="J430" s="44"/>
      <c r="K430" s="52">
        <v>0</v>
      </c>
      <c r="L430" s="44"/>
      <c r="M430" s="53">
        <v>0</v>
      </c>
      <c r="N430" s="44"/>
    </row>
    <row r="431" spans="1:14" x14ac:dyDescent="0.2">
      <c r="A431" s="60" t="s">
        <v>258</v>
      </c>
      <c r="B431" s="44"/>
      <c r="C431" s="60" t="s">
        <v>259</v>
      </c>
      <c r="D431" s="44"/>
      <c r="E431" s="44"/>
      <c r="F431" s="44"/>
      <c r="G431" s="44"/>
      <c r="H431" s="44"/>
      <c r="I431" s="61">
        <v>500000</v>
      </c>
      <c r="J431" s="44"/>
      <c r="K431" s="61">
        <v>0</v>
      </c>
      <c r="L431" s="44"/>
      <c r="M431" s="62">
        <v>0</v>
      </c>
      <c r="N431" s="44"/>
    </row>
    <row r="432" spans="1:14" x14ac:dyDescent="0.2">
      <c r="A432" s="57" t="s">
        <v>260</v>
      </c>
      <c r="B432" s="44"/>
      <c r="C432" s="57" t="s">
        <v>259</v>
      </c>
      <c r="D432" s="44"/>
      <c r="E432" s="44"/>
      <c r="F432" s="44"/>
      <c r="G432" s="44"/>
      <c r="H432" s="44"/>
      <c r="I432" s="58" t="s">
        <v>0</v>
      </c>
      <c r="J432" s="44"/>
      <c r="K432" s="58">
        <v>0</v>
      </c>
      <c r="L432" s="44"/>
      <c r="M432" s="59" t="s">
        <v>0</v>
      </c>
      <c r="N432" s="44"/>
    </row>
    <row r="433" spans="1:19" x14ac:dyDescent="0.2">
      <c r="A433" s="51" t="s">
        <v>435</v>
      </c>
      <c r="B433" s="44"/>
      <c r="C433" s="51" t="s">
        <v>436</v>
      </c>
      <c r="D433" s="44"/>
      <c r="E433" s="44"/>
      <c r="F433" s="44"/>
      <c r="G433" s="44"/>
      <c r="H433" s="44"/>
      <c r="I433" s="52">
        <v>50000</v>
      </c>
      <c r="J433" s="44"/>
      <c r="K433" s="52">
        <v>0</v>
      </c>
      <c r="L433" s="44"/>
      <c r="M433" s="53">
        <v>0</v>
      </c>
      <c r="N433" s="44"/>
    </row>
    <row r="434" spans="1:19" x14ac:dyDescent="0.2">
      <c r="A434" s="60" t="s">
        <v>258</v>
      </c>
      <c r="B434" s="44"/>
      <c r="C434" s="60" t="s">
        <v>259</v>
      </c>
      <c r="D434" s="44"/>
      <c r="E434" s="44"/>
      <c r="F434" s="44"/>
      <c r="G434" s="44"/>
      <c r="H434" s="44"/>
      <c r="I434" s="61">
        <v>50000</v>
      </c>
      <c r="J434" s="44"/>
      <c r="K434" s="61">
        <v>0</v>
      </c>
      <c r="L434" s="44"/>
      <c r="M434" s="62">
        <v>0</v>
      </c>
      <c r="N434" s="44"/>
    </row>
    <row r="435" spans="1:19" x14ac:dyDescent="0.2">
      <c r="A435" s="57" t="s">
        <v>260</v>
      </c>
      <c r="B435" s="44"/>
      <c r="C435" s="57" t="s">
        <v>259</v>
      </c>
      <c r="D435" s="44"/>
      <c r="E435" s="44"/>
      <c r="F435" s="44"/>
      <c r="G435" s="44"/>
      <c r="H435" s="44"/>
      <c r="I435" s="58" t="s">
        <v>0</v>
      </c>
      <c r="J435" s="44"/>
      <c r="K435" s="58">
        <v>0</v>
      </c>
      <c r="L435" s="44"/>
      <c r="M435" s="59" t="s">
        <v>0</v>
      </c>
      <c r="N435" s="44"/>
    </row>
    <row r="436" spans="1:19" x14ac:dyDescent="0.2">
      <c r="A436" s="51" t="s">
        <v>437</v>
      </c>
      <c r="B436" s="44"/>
      <c r="C436" s="51" t="s">
        <v>438</v>
      </c>
      <c r="D436" s="44"/>
      <c r="E436" s="44"/>
      <c r="F436" s="44"/>
      <c r="G436" s="44"/>
      <c r="H436" s="44"/>
      <c r="I436" s="52">
        <v>620000</v>
      </c>
      <c r="J436" s="44"/>
      <c r="K436" s="52">
        <v>547313.64</v>
      </c>
      <c r="L436" s="44"/>
      <c r="M436" s="53">
        <v>88.28</v>
      </c>
      <c r="N436" s="44"/>
    </row>
    <row r="437" spans="1:19" x14ac:dyDescent="0.2">
      <c r="A437" s="60" t="s">
        <v>269</v>
      </c>
      <c r="B437" s="44"/>
      <c r="C437" s="60" t="s">
        <v>270</v>
      </c>
      <c r="D437" s="44"/>
      <c r="E437" s="44"/>
      <c r="F437" s="44"/>
      <c r="G437" s="44"/>
      <c r="H437" s="44"/>
      <c r="I437" s="61">
        <v>620000</v>
      </c>
      <c r="J437" s="44"/>
      <c r="K437" s="61">
        <v>547313.64</v>
      </c>
      <c r="L437" s="44"/>
      <c r="M437" s="62">
        <v>88.28</v>
      </c>
      <c r="N437" s="44"/>
    </row>
    <row r="438" spans="1:19" x14ac:dyDescent="0.2">
      <c r="A438" s="57" t="s">
        <v>278</v>
      </c>
      <c r="B438" s="44"/>
      <c r="C438" s="57" t="s">
        <v>279</v>
      </c>
      <c r="D438" s="44"/>
      <c r="E438" s="44"/>
      <c r="F438" s="44"/>
      <c r="G438" s="44"/>
      <c r="H438" s="44"/>
      <c r="I438" s="58" t="s">
        <v>0</v>
      </c>
      <c r="J438" s="44"/>
      <c r="K438" s="58">
        <v>547313.64</v>
      </c>
      <c r="L438" s="44"/>
      <c r="M438" s="59" t="s">
        <v>0</v>
      </c>
      <c r="N438" s="44"/>
    </row>
    <row r="439" spans="1:19" x14ac:dyDescent="0.2">
      <c r="A439" s="51" t="s">
        <v>439</v>
      </c>
      <c r="B439" s="44"/>
      <c r="C439" s="51" t="s">
        <v>440</v>
      </c>
      <c r="D439" s="44"/>
      <c r="E439" s="44"/>
      <c r="F439" s="44"/>
      <c r="G439" s="44"/>
      <c r="H439" s="44"/>
      <c r="I439" s="52">
        <v>360000</v>
      </c>
      <c r="J439" s="44"/>
      <c r="K439" s="52">
        <v>0</v>
      </c>
      <c r="L439" s="44"/>
      <c r="M439" s="53">
        <v>0</v>
      </c>
      <c r="N439" s="44"/>
    </row>
    <row r="440" spans="1:19" x14ac:dyDescent="0.2">
      <c r="A440" s="60" t="s">
        <v>269</v>
      </c>
      <c r="B440" s="44"/>
      <c r="C440" s="60" t="s">
        <v>270</v>
      </c>
      <c r="D440" s="44"/>
      <c r="E440" s="44"/>
      <c r="F440" s="44"/>
      <c r="G440" s="44"/>
      <c r="H440" s="44"/>
      <c r="I440" s="61">
        <v>360000</v>
      </c>
      <c r="J440" s="44"/>
      <c r="K440" s="61">
        <v>0</v>
      </c>
      <c r="L440" s="44"/>
      <c r="M440" s="62">
        <v>0</v>
      </c>
      <c r="N440" s="44"/>
      <c r="Q440" s="6"/>
      <c r="R440" s="7"/>
      <c r="S440" s="6"/>
    </row>
    <row r="441" spans="1:19" x14ac:dyDescent="0.2">
      <c r="A441" s="57" t="s">
        <v>278</v>
      </c>
      <c r="B441" s="44"/>
      <c r="C441" s="57" t="s">
        <v>279</v>
      </c>
      <c r="D441" s="44"/>
      <c r="E441" s="44"/>
      <c r="F441" s="44"/>
      <c r="G441" s="44"/>
      <c r="H441" s="44"/>
      <c r="I441" s="58" t="s">
        <v>0</v>
      </c>
      <c r="J441" s="44"/>
      <c r="K441" s="58">
        <v>0</v>
      </c>
      <c r="L441" s="44"/>
      <c r="M441" s="59" t="s">
        <v>0</v>
      </c>
      <c r="N441" s="44"/>
      <c r="Q441" s="6"/>
      <c r="S441" s="6"/>
    </row>
    <row r="442" spans="1:19" x14ac:dyDescent="0.2">
      <c r="A442" s="54" t="s">
        <v>280</v>
      </c>
      <c r="B442" s="44"/>
      <c r="C442" s="54" t="s">
        <v>281</v>
      </c>
      <c r="D442" s="44"/>
      <c r="E442" s="44"/>
      <c r="F442" s="44"/>
      <c r="G442" s="44"/>
      <c r="H442" s="44"/>
      <c r="I442" s="55">
        <v>424000</v>
      </c>
      <c r="J442" s="44"/>
      <c r="K442" s="55">
        <v>76101.679999999993</v>
      </c>
      <c r="L442" s="44"/>
      <c r="M442" s="56">
        <v>17.95</v>
      </c>
      <c r="N442" s="44"/>
    </row>
    <row r="443" spans="1:19" x14ac:dyDescent="0.2">
      <c r="A443" s="51" t="s">
        <v>155</v>
      </c>
      <c r="B443" s="44"/>
      <c r="C443" s="51" t="s">
        <v>282</v>
      </c>
      <c r="D443" s="44"/>
      <c r="E443" s="44"/>
      <c r="F443" s="44"/>
      <c r="G443" s="44"/>
      <c r="H443" s="44"/>
      <c r="I443" s="52">
        <v>150000</v>
      </c>
      <c r="J443" s="44"/>
      <c r="K443" s="52">
        <v>44601.68</v>
      </c>
      <c r="L443" s="44"/>
      <c r="M443" s="53">
        <v>29.73</v>
      </c>
      <c r="N443" s="44"/>
    </row>
    <row r="444" spans="1:19" x14ac:dyDescent="0.2">
      <c r="A444" s="60" t="s">
        <v>283</v>
      </c>
      <c r="B444" s="44"/>
      <c r="C444" s="60" t="s">
        <v>284</v>
      </c>
      <c r="D444" s="44"/>
      <c r="E444" s="44"/>
      <c r="F444" s="44"/>
      <c r="G444" s="44"/>
      <c r="H444" s="44"/>
      <c r="I444" s="61">
        <v>150000</v>
      </c>
      <c r="J444" s="44"/>
      <c r="K444" s="61">
        <v>44601.68</v>
      </c>
      <c r="L444" s="44"/>
      <c r="M444" s="62">
        <v>29.73</v>
      </c>
      <c r="N444" s="44"/>
    </row>
    <row r="445" spans="1:19" x14ac:dyDescent="0.2">
      <c r="A445" s="57" t="s">
        <v>285</v>
      </c>
      <c r="B445" s="44"/>
      <c r="C445" s="57" t="s">
        <v>286</v>
      </c>
      <c r="D445" s="44"/>
      <c r="E445" s="44"/>
      <c r="F445" s="44"/>
      <c r="G445" s="44"/>
      <c r="H445" s="44"/>
      <c r="I445" s="58" t="s">
        <v>0</v>
      </c>
      <c r="J445" s="44"/>
      <c r="K445" s="58">
        <v>44601.68</v>
      </c>
      <c r="L445" s="44"/>
      <c r="M445" s="59" t="s">
        <v>0</v>
      </c>
      <c r="N445" s="44"/>
      <c r="R445" s="6"/>
    </row>
    <row r="446" spans="1:19" s="16" customFormat="1" x14ac:dyDescent="0.2">
      <c r="A446" s="51" t="s">
        <v>177</v>
      </c>
      <c r="B446" s="44"/>
      <c r="C446" s="51" t="s">
        <v>287</v>
      </c>
      <c r="D446" s="44"/>
      <c r="E446" s="44"/>
      <c r="F446" s="44"/>
      <c r="G446" s="44"/>
      <c r="H446" s="44"/>
      <c r="I446" s="52">
        <v>74000</v>
      </c>
      <c r="J446" s="44"/>
      <c r="K446" s="52">
        <v>31500</v>
      </c>
      <c r="L446" s="44"/>
      <c r="M446" s="53">
        <v>42.57</v>
      </c>
      <c r="N446" s="44"/>
      <c r="R446" s="6"/>
    </row>
    <row r="447" spans="1:19" x14ac:dyDescent="0.2">
      <c r="A447" s="60" t="s">
        <v>189</v>
      </c>
      <c r="B447" s="44"/>
      <c r="C447" s="60" t="s">
        <v>190</v>
      </c>
      <c r="D447" s="44"/>
      <c r="E447" s="44"/>
      <c r="F447" s="44"/>
      <c r="G447" s="44"/>
      <c r="H447" s="44"/>
      <c r="I447" s="61">
        <v>74000</v>
      </c>
      <c r="J447" s="44"/>
      <c r="K447" s="61">
        <v>31500</v>
      </c>
      <c r="L447" s="44"/>
      <c r="M447" s="62">
        <v>42.57</v>
      </c>
      <c r="N447" s="44"/>
    </row>
    <row r="448" spans="1:19" x14ac:dyDescent="0.2">
      <c r="A448" s="57" t="s">
        <v>288</v>
      </c>
      <c r="B448" s="44"/>
      <c r="C448" s="57" t="s">
        <v>289</v>
      </c>
      <c r="D448" s="44"/>
      <c r="E448" s="44"/>
      <c r="F448" s="44"/>
      <c r="G448" s="44"/>
      <c r="H448" s="44"/>
      <c r="I448" s="58" t="s">
        <v>0</v>
      </c>
      <c r="J448" s="44"/>
      <c r="K448" s="58">
        <v>31500</v>
      </c>
      <c r="L448" s="44"/>
      <c r="M448" s="59" t="s">
        <v>0</v>
      </c>
      <c r="N448" s="44"/>
    </row>
    <row r="449" spans="1:14" x14ac:dyDescent="0.2">
      <c r="A449" s="51" t="s">
        <v>214</v>
      </c>
      <c r="B449" s="44"/>
      <c r="C449" s="51" t="s">
        <v>441</v>
      </c>
      <c r="D449" s="44"/>
      <c r="E449" s="44"/>
      <c r="F449" s="44"/>
      <c r="G449" s="44"/>
      <c r="H449" s="44"/>
      <c r="I449" s="52">
        <v>200000</v>
      </c>
      <c r="J449" s="44"/>
      <c r="K449" s="52">
        <v>0</v>
      </c>
      <c r="L449" s="44"/>
      <c r="M449" s="53">
        <v>0</v>
      </c>
      <c r="N449" s="44"/>
    </row>
    <row r="450" spans="1:14" x14ac:dyDescent="0.2">
      <c r="A450" s="60" t="s">
        <v>269</v>
      </c>
      <c r="B450" s="44"/>
      <c r="C450" s="60" t="s">
        <v>270</v>
      </c>
      <c r="D450" s="44"/>
      <c r="E450" s="44"/>
      <c r="F450" s="44"/>
      <c r="G450" s="44"/>
      <c r="H450" s="44"/>
      <c r="I450" s="61">
        <v>200000</v>
      </c>
      <c r="J450" s="44"/>
      <c r="K450" s="61">
        <v>0</v>
      </c>
      <c r="L450" s="44"/>
      <c r="M450" s="62">
        <v>0</v>
      </c>
      <c r="N450" s="44"/>
    </row>
    <row r="451" spans="1:14" x14ac:dyDescent="0.2">
      <c r="A451" s="57" t="s">
        <v>278</v>
      </c>
      <c r="B451" s="44"/>
      <c r="C451" s="57" t="s">
        <v>279</v>
      </c>
      <c r="D451" s="44"/>
      <c r="E451" s="44"/>
      <c r="F451" s="44"/>
      <c r="G451" s="44"/>
      <c r="H451" s="44"/>
      <c r="I451" s="58" t="s">
        <v>0</v>
      </c>
      <c r="J451" s="44"/>
      <c r="K451" s="58">
        <v>0</v>
      </c>
      <c r="L451" s="44"/>
      <c r="M451" s="59" t="s">
        <v>0</v>
      </c>
      <c r="N451" s="44"/>
    </row>
    <row r="452" spans="1:14" x14ac:dyDescent="0.2">
      <c r="A452" s="54" t="s">
        <v>307</v>
      </c>
      <c r="B452" s="44"/>
      <c r="C452" s="54" t="s">
        <v>442</v>
      </c>
      <c r="D452" s="44"/>
      <c r="E452" s="44"/>
      <c r="F452" s="44"/>
      <c r="G452" s="44"/>
      <c r="H452" s="44"/>
      <c r="I452" s="55">
        <v>174000</v>
      </c>
      <c r="J452" s="44"/>
      <c r="K452" s="55">
        <v>34939.19</v>
      </c>
      <c r="L452" s="44"/>
      <c r="M452" s="56">
        <v>20.079999999999998</v>
      </c>
      <c r="N452" s="44"/>
    </row>
    <row r="453" spans="1:14" x14ac:dyDescent="0.2">
      <c r="A453" s="51" t="s">
        <v>155</v>
      </c>
      <c r="B453" s="44"/>
      <c r="C453" s="51" t="s">
        <v>257</v>
      </c>
      <c r="D453" s="44"/>
      <c r="E453" s="44"/>
      <c r="F453" s="44"/>
      <c r="G453" s="44"/>
      <c r="H453" s="44"/>
      <c r="I453" s="52">
        <v>174000</v>
      </c>
      <c r="J453" s="44"/>
      <c r="K453" s="52">
        <v>34939.19</v>
      </c>
      <c r="L453" s="44"/>
      <c r="M453" s="53">
        <v>20.079999999999998</v>
      </c>
      <c r="N453" s="44"/>
    </row>
    <row r="454" spans="1:14" x14ac:dyDescent="0.2">
      <c r="A454" s="60" t="s">
        <v>179</v>
      </c>
      <c r="B454" s="44"/>
      <c r="C454" s="60" t="s">
        <v>180</v>
      </c>
      <c r="D454" s="44"/>
      <c r="E454" s="44"/>
      <c r="F454" s="44"/>
      <c r="G454" s="44"/>
      <c r="H454" s="44"/>
      <c r="I454" s="61">
        <v>87000</v>
      </c>
      <c r="J454" s="44"/>
      <c r="K454" s="61">
        <v>2067.4499999999998</v>
      </c>
      <c r="L454" s="44"/>
      <c r="M454" s="62">
        <v>2.38</v>
      </c>
      <c r="N454" s="44"/>
    </row>
    <row r="455" spans="1:14" x14ac:dyDescent="0.2">
      <c r="A455" s="57" t="s">
        <v>253</v>
      </c>
      <c r="B455" s="44"/>
      <c r="C455" s="57" t="s">
        <v>254</v>
      </c>
      <c r="D455" s="44"/>
      <c r="E455" s="44"/>
      <c r="F455" s="44"/>
      <c r="G455" s="44"/>
      <c r="H455" s="44"/>
      <c r="I455" s="58" t="s">
        <v>0</v>
      </c>
      <c r="J455" s="44"/>
      <c r="K455" s="58">
        <v>2067.4499999999998</v>
      </c>
      <c r="L455" s="44"/>
      <c r="M455" s="59" t="s">
        <v>0</v>
      </c>
      <c r="N455" s="44"/>
    </row>
    <row r="456" spans="1:14" x14ac:dyDescent="0.2">
      <c r="A456" s="60" t="s">
        <v>189</v>
      </c>
      <c r="B456" s="44"/>
      <c r="C456" s="60" t="s">
        <v>190</v>
      </c>
      <c r="D456" s="44"/>
      <c r="E456" s="44"/>
      <c r="F456" s="44"/>
      <c r="G456" s="44"/>
      <c r="H456" s="44"/>
      <c r="I456" s="61">
        <v>87000</v>
      </c>
      <c r="J456" s="44"/>
      <c r="K456" s="61">
        <v>32871.74</v>
      </c>
      <c r="L456" s="44"/>
      <c r="M456" s="62">
        <v>37.78</v>
      </c>
      <c r="N456" s="44"/>
    </row>
    <row r="457" spans="1:14" x14ac:dyDescent="0.2">
      <c r="A457" s="57" t="s">
        <v>230</v>
      </c>
      <c r="B457" s="44"/>
      <c r="C457" s="57" t="s">
        <v>231</v>
      </c>
      <c r="D457" s="44"/>
      <c r="E457" s="44"/>
      <c r="F457" s="44"/>
      <c r="G457" s="44"/>
      <c r="H457" s="44"/>
      <c r="I457" s="58" t="s">
        <v>0</v>
      </c>
      <c r="J457" s="44"/>
      <c r="K457" s="58">
        <v>32871.74</v>
      </c>
      <c r="L457" s="44"/>
      <c r="M457" s="59" t="s">
        <v>0</v>
      </c>
      <c r="N457" s="44"/>
    </row>
    <row r="458" spans="1:14" x14ac:dyDescent="0.2">
      <c r="A458" s="54" t="s">
        <v>443</v>
      </c>
      <c r="B458" s="44"/>
      <c r="C458" s="54" t="s">
        <v>444</v>
      </c>
      <c r="D458" s="44"/>
      <c r="E458" s="44"/>
      <c r="F458" s="44"/>
      <c r="G458" s="44"/>
      <c r="H458" s="44"/>
      <c r="I458" s="55">
        <v>54000</v>
      </c>
      <c r="J458" s="44"/>
      <c r="K458" s="55">
        <v>0</v>
      </c>
      <c r="L458" s="44"/>
      <c r="M458" s="56">
        <v>0</v>
      </c>
      <c r="N458" s="44"/>
    </row>
    <row r="459" spans="1:14" x14ac:dyDescent="0.2">
      <c r="A459" s="51" t="s">
        <v>155</v>
      </c>
      <c r="B459" s="44"/>
      <c r="C459" s="51" t="s">
        <v>445</v>
      </c>
      <c r="D459" s="44"/>
      <c r="E459" s="44"/>
      <c r="F459" s="44"/>
      <c r="G459" s="44"/>
      <c r="H459" s="44"/>
      <c r="I459" s="52">
        <v>42000</v>
      </c>
      <c r="J459" s="44"/>
      <c r="K459" s="52">
        <v>0</v>
      </c>
      <c r="L459" s="44"/>
      <c r="M459" s="53">
        <v>0</v>
      </c>
      <c r="N459" s="44"/>
    </row>
    <row r="460" spans="1:14" x14ac:dyDescent="0.2">
      <c r="A460" s="60" t="s">
        <v>239</v>
      </c>
      <c r="B460" s="44"/>
      <c r="C460" s="60" t="s">
        <v>240</v>
      </c>
      <c r="D460" s="44"/>
      <c r="E460" s="44"/>
      <c r="F460" s="44"/>
      <c r="G460" s="44"/>
      <c r="H460" s="44"/>
      <c r="I460" s="61">
        <v>42000</v>
      </c>
      <c r="J460" s="44"/>
      <c r="K460" s="61">
        <v>0</v>
      </c>
      <c r="L460" s="44"/>
      <c r="M460" s="62">
        <v>0</v>
      </c>
      <c r="N460" s="44"/>
    </row>
    <row r="461" spans="1:14" x14ac:dyDescent="0.2">
      <c r="A461" s="57" t="s">
        <v>250</v>
      </c>
      <c r="B461" s="44"/>
      <c r="C461" s="57" t="s">
        <v>251</v>
      </c>
      <c r="D461" s="44"/>
      <c r="E461" s="44"/>
      <c r="F461" s="44"/>
      <c r="G461" s="44"/>
      <c r="H461" s="44"/>
      <c r="I461" s="58" t="s">
        <v>0</v>
      </c>
      <c r="J461" s="44"/>
      <c r="K461" s="58">
        <v>0</v>
      </c>
      <c r="L461" s="44"/>
      <c r="M461" s="59" t="s">
        <v>0</v>
      </c>
      <c r="N461" s="44"/>
    </row>
    <row r="462" spans="1:14" x14ac:dyDescent="0.2">
      <c r="A462" s="51" t="s">
        <v>261</v>
      </c>
      <c r="B462" s="44"/>
      <c r="C462" s="51" t="s">
        <v>446</v>
      </c>
      <c r="D462" s="44"/>
      <c r="E462" s="44"/>
      <c r="F462" s="44"/>
      <c r="G462" s="44"/>
      <c r="H462" s="44"/>
      <c r="I462" s="52">
        <v>12000</v>
      </c>
      <c r="J462" s="44"/>
      <c r="K462" s="52">
        <v>0</v>
      </c>
      <c r="L462" s="44"/>
      <c r="M462" s="53">
        <v>0</v>
      </c>
      <c r="N462" s="44"/>
    </row>
    <row r="463" spans="1:14" x14ac:dyDescent="0.2">
      <c r="A463" s="60" t="s">
        <v>189</v>
      </c>
      <c r="B463" s="44"/>
      <c r="C463" s="60" t="s">
        <v>190</v>
      </c>
      <c r="D463" s="44"/>
      <c r="E463" s="44"/>
      <c r="F463" s="44"/>
      <c r="G463" s="44"/>
      <c r="H463" s="44"/>
      <c r="I463" s="61">
        <v>12000</v>
      </c>
      <c r="J463" s="44"/>
      <c r="K463" s="61">
        <v>0</v>
      </c>
      <c r="L463" s="44"/>
      <c r="M463" s="62">
        <v>0</v>
      </c>
      <c r="N463" s="44"/>
    </row>
    <row r="464" spans="1:14" x14ac:dyDescent="0.2">
      <c r="A464" s="57" t="s">
        <v>191</v>
      </c>
      <c r="B464" s="44"/>
      <c r="C464" s="57" t="s">
        <v>192</v>
      </c>
      <c r="D464" s="44"/>
      <c r="E464" s="44"/>
      <c r="F464" s="44"/>
      <c r="G464" s="44"/>
      <c r="H464" s="44"/>
      <c r="I464" s="58" t="s">
        <v>0</v>
      </c>
      <c r="J464" s="44"/>
      <c r="K464" s="58">
        <v>0</v>
      </c>
      <c r="L464" s="44"/>
      <c r="M464" s="59" t="s">
        <v>0</v>
      </c>
      <c r="N464" s="44"/>
    </row>
    <row r="465" spans="1:14" x14ac:dyDescent="0.2">
      <c r="A465" s="54" t="s">
        <v>292</v>
      </c>
      <c r="B465" s="44"/>
      <c r="C465" s="54" t="s">
        <v>293</v>
      </c>
      <c r="D465" s="44"/>
      <c r="E465" s="44"/>
      <c r="F465" s="44"/>
      <c r="G465" s="44"/>
      <c r="H465" s="44"/>
      <c r="I465" s="55">
        <v>10288850</v>
      </c>
      <c r="J465" s="44"/>
      <c r="K465" s="55">
        <v>566095.19999999995</v>
      </c>
      <c r="L465" s="44"/>
      <c r="M465" s="56">
        <v>5.5</v>
      </c>
      <c r="N465" s="44"/>
    </row>
    <row r="466" spans="1:14" x14ac:dyDescent="0.2">
      <c r="A466" s="54" t="s">
        <v>159</v>
      </c>
      <c r="B466" s="44"/>
      <c r="C466" s="54" t="s">
        <v>447</v>
      </c>
      <c r="D466" s="44"/>
      <c r="E466" s="44"/>
      <c r="F466" s="44"/>
      <c r="G466" s="44"/>
      <c r="H466" s="44"/>
      <c r="I466" s="55">
        <v>160000</v>
      </c>
      <c r="J466" s="44"/>
      <c r="K466" s="55">
        <v>3961.5</v>
      </c>
      <c r="L466" s="44"/>
      <c r="M466" s="56">
        <v>2.48</v>
      </c>
      <c r="N466" s="44"/>
    </row>
    <row r="467" spans="1:14" x14ac:dyDescent="0.2">
      <c r="A467" s="51" t="s">
        <v>155</v>
      </c>
      <c r="B467" s="44"/>
      <c r="C467" s="51" t="s">
        <v>448</v>
      </c>
      <c r="D467" s="44"/>
      <c r="E467" s="44"/>
      <c r="F467" s="44"/>
      <c r="G467" s="44"/>
      <c r="H467" s="44"/>
      <c r="I467" s="52">
        <v>160000</v>
      </c>
      <c r="J467" s="44"/>
      <c r="K467" s="52">
        <v>3961.5</v>
      </c>
      <c r="L467" s="44"/>
      <c r="M467" s="53">
        <v>2.48</v>
      </c>
      <c r="N467" s="44"/>
    </row>
    <row r="468" spans="1:14" x14ac:dyDescent="0.2">
      <c r="A468" s="60" t="s">
        <v>294</v>
      </c>
      <c r="B468" s="44"/>
      <c r="C468" s="60" t="s">
        <v>295</v>
      </c>
      <c r="D468" s="44"/>
      <c r="E468" s="44"/>
      <c r="F468" s="44"/>
      <c r="G468" s="44"/>
      <c r="H468" s="44"/>
      <c r="I468" s="61">
        <v>40000</v>
      </c>
      <c r="J468" s="44"/>
      <c r="K468" s="61">
        <v>3961.5</v>
      </c>
      <c r="L468" s="44"/>
      <c r="M468" s="62">
        <v>9.9</v>
      </c>
      <c r="N468" s="44"/>
    </row>
    <row r="469" spans="1:14" x14ac:dyDescent="0.2">
      <c r="A469" s="57" t="s">
        <v>296</v>
      </c>
      <c r="B469" s="44"/>
      <c r="C469" s="57" t="s">
        <v>297</v>
      </c>
      <c r="D469" s="44"/>
      <c r="E469" s="44"/>
      <c r="F469" s="44"/>
      <c r="G469" s="44"/>
      <c r="H469" s="44"/>
      <c r="I469" s="58" t="s">
        <v>0</v>
      </c>
      <c r="J469" s="44"/>
      <c r="K469" s="58">
        <v>3961.5</v>
      </c>
      <c r="L469" s="44"/>
      <c r="M469" s="59" t="s">
        <v>0</v>
      </c>
      <c r="N469" s="44"/>
    </row>
    <row r="470" spans="1:14" x14ac:dyDescent="0.2">
      <c r="A470" s="60" t="s">
        <v>263</v>
      </c>
      <c r="B470" s="44"/>
      <c r="C470" s="60" t="s">
        <v>264</v>
      </c>
      <c r="D470" s="44"/>
      <c r="E470" s="44"/>
      <c r="F470" s="44"/>
      <c r="G470" s="44"/>
      <c r="H470" s="44"/>
      <c r="I470" s="61">
        <v>120000</v>
      </c>
      <c r="J470" s="44"/>
      <c r="K470" s="61">
        <v>0</v>
      </c>
      <c r="L470" s="44"/>
      <c r="M470" s="62">
        <v>0</v>
      </c>
      <c r="N470" s="44"/>
    </row>
    <row r="471" spans="1:14" x14ac:dyDescent="0.2">
      <c r="A471" s="57" t="s">
        <v>265</v>
      </c>
      <c r="B471" s="44"/>
      <c r="C471" s="57" t="s">
        <v>266</v>
      </c>
      <c r="D471" s="44"/>
      <c r="E471" s="44"/>
      <c r="F471" s="44"/>
      <c r="G471" s="44"/>
      <c r="H471" s="44"/>
      <c r="I471" s="58" t="s">
        <v>0</v>
      </c>
      <c r="J471" s="44"/>
      <c r="K471" s="58">
        <v>0</v>
      </c>
      <c r="L471" s="44"/>
      <c r="M471" s="59" t="s">
        <v>0</v>
      </c>
      <c r="N471" s="44"/>
    </row>
    <row r="472" spans="1:14" x14ac:dyDescent="0.2">
      <c r="A472" s="54" t="s">
        <v>217</v>
      </c>
      <c r="B472" s="44"/>
      <c r="C472" s="54" t="s">
        <v>298</v>
      </c>
      <c r="D472" s="44"/>
      <c r="E472" s="44"/>
      <c r="F472" s="44"/>
      <c r="G472" s="44"/>
      <c r="H472" s="44"/>
      <c r="I472" s="55">
        <v>866850</v>
      </c>
      <c r="J472" s="44"/>
      <c r="K472" s="55">
        <v>256938.96</v>
      </c>
      <c r="L472" s="44"/>
      <c r="M472" s="56">
        <v>29.64</v>
      </c>
      <c r="N472" s="44"/>
    </row>
    <row r="473" spans="1:14" x14ac:dyDescent="0.2">
      <c r="A473" s="51" t="s">
        <v>155</v>
      </c>
      <c r="B473" s="44"/>
      <c r="C473" s="51" t="s">
        <v>299</v>
      </c>
      <c r="D473" s="44"/>
      <c r="E473" s="44"/>
      <c r="F473" s="44"/>
      <c r="G473" s="44"/>
      <c r="H473" s="44"/>
      <c r="I473" s="52">
        <v>75000</v>
      </c>
      <c r="J473" s="44"/>
      <c r="K473" s="52">
        <v>31272.15</v>
      </c>
      <c r="L473" s="44"/>
      <c r="M473" s="53">
        <v>41.7</v>
      </c>
      <c r="N473" s="44"/>
    </row>
    <row r="474" spans="1:14" x14ac:dyDescent="0.2">
      <c r="A474" s="60" t="s">
        <v>294</v>
      </c>
      <c r="B474" s="44"/>
      <c r="C474" s="60" t="s">
        <v>295</v>
      </c>
      <c r="D474" s="44"/>
      <c r="E474" s="44"/>
      <c r="F474" s="44"/>
      <c r="G474" s="44"/>
      <c r="H474" s="44"/>
      <c r="I474" s="61">
        <v>75000</v>
      </c>
      <c r="J474" s="44"/>
      <c r="K474" s="61">
        <v>31272.15</v>
      </c>
      <c r="L474" s="44"/>
      <c r="M474" s="62">
        <v>41.7</v>
      </c>
      <c r="N474" s="44"/>
    </row>
    <row r="475" spans="1:14" x14ac:dyDescent="0.2">
      <c r="A475" s="57" t="s">
        <v>296</v>
      </c>
      <c r="B475" s="44"/>
      <c r="C475" s="57" t="s">
        <v>297</v>
      </c>
      <c r="D475" s="44"/>
      <c r="E475" s="44"/>
      <c r="F475" s="44"/>
      <c r="G475" s="44"/>
      <c r="H475" s="44"/>
      <c r="I475" s="58" t="s">
        <v>0</v>
      </c>
      <c r="J475" s="44"/>
      <c r="K475" s="58">
        <v>31272.15</v>
      </c>
      <c r="L475" s="44"/>
      <c r="M475" s="59" t="s">
        <v>0</v>
      </c>
      <c r="N475" s="44"/>
    </row>
    <row r="476" spans="1:14" x14ac:dyDescent="0.2">
      <c r="A476" s="51" t="s">
        <v>177</v>
      </c>
      <c r="B476" s="44"/>
      <c r="C476" s="51" t="s">
        <v>300</v>
      </c>
      <c r="D476" s="44"/>
      <c r="E476" s="44"/>
      <c r="F476" s="44"/>
      <c r="G476" s="44"/>
      <c r="H476" s="44"/>
      <c r="I476" s="52">
        <v>300000</v>
      </c>
      <c r="J476" s="44"/>
      <c r="K476" s="52">
        <v>170386</v>
      </c>
      <c r="L476" s="44"/>
      <c r="M476" s="53">
        <v>56.8</v>
      </c>
      <c r="N476" s="44"/>
    </row>
    <row r="477" spans="1:14" x14ac:dyDescent="0.2">
      <c r="A477" s="60" t="s">
        <v>263</v>
      </c>
      <c r="B477" s="44"/>
      <c r="C477" s="60" t="s">
        <v>264</v>
      </c>
      <c r="D477" s="44"/>
      <c r="E477" s="44"/>
      <c r="F477" s="44"/>
      <c r="G477" s="44"/>
      <c r="H477" s="44"/>
      <c r="I477" s="61">
        <v>300000</v>
      </c>
      <c r="J477" s="44"/>
      <c r="K477" s="61">
        <v>170386</v>
      </c>
      <c r="L477" s="44"/>
      <c r="M477" s="62">
        <v>56.8</v>
      </c>
      <c r="N477" s="44"/>
    </row>
    <row r="478" spans="1:14" x14ac:dyDescent="0.2">
      <c r="A478" s="57" t="s">
        <v>301</v>
      </c>
      <c r="B478" s="44"/>
      <c r="C478" s="57" t="s">
        <v>302</v>
      </c>
      <c r="D478" s="44"/>
      <c r="E478" s="44"/>
      <c r="F478" s="44"/>
      <c r="G478" s="44"/>
      <c r="H478" s="44"/>
      <c r="I478" s="58" t="s">
        <v>0</v>
      </c>
      <c r="J478" s="44"/>
      <c r="K478" s="58">
        <v>170386</v>
      </c>
      <c r="L478" s="44"/>
      <c r="M478" s="59" t="s">
        <v>0</v>
      </c>
      <c r="N478" s="44"/>
    </row>
    <row r="479" spans="1:14" x14ac:dyDescent="0.2">
      <c r="A479" s="51" t="s">
        <v>291</v>
      </c>
      <c r="B479" s="44"/>
      <c r="C479" s="51" t="s">
        <v>449</v>
      </c>
      <c r="D479" s="44"/>
      <c r="E479" s="44"/>
      <c r="F479" s="44"/>
      <c r="G479" s="44"/>
      <c r="H479" s="44"/>
      <c r="I479" s="52">
        <v>491850</v>
      </c>
      <c r="J479" s="44"/>
      <c r="K479" s="52">
        <v>55280.81</v>
      </c>
      <c r="L479" s="44"/>
      <c r="M479" s="53">
        <v>11.24</v>
      </c>
      <c r="N479" s="44"/>
    </row>
    <row r="480" spans="1:14" x14ac:dyDescent="0.2">
      <c r="A480" s="60" t="s">
        <v>239</v>
      </c>
      <c r="B480" s="44"/>
      <c r="C480" s="60" t="s">
        <v>240</v>
      </c>
      <c r="D480" s="44"/>
      <c r="E480" s="44"/>
      <c r="F480" s="44"/>
      <c r="G480" s="44"/>
      <c r="H480" s="44"/>
      <c r="I480" s="61">
        <v>491850</v>
      </c>
      <c r="J480" s="44"/>
      <c r="K480" s="61">
        <v>55280.81</v>
      </c>
      <c r="L480" s="44"/>
      <c r="M480" s="62">
        <v>11.24</v>
      </c>
      <c r="N480" s="44"/>
    </row>
    <row r="481" spans="1:14" x14ac:dyDescent="0.2">
      <c r="A481" s="57" t="s">
        <v>243</v>
      </c>
      <c r="B481" s="44"/>
      <c r="C481" s="57" t="s">
        <v>244</v>
      </c>
      <c r="D481" s="44"/>
      <c r="E481" s="44"/>
      <c r="F481" s="44"/>
      <c r="G481" s="44"/>
      <c r="H481" s="44"/>
      <c r="I481" s="58" t="s">
        <v>0</v>
      </c>
      <c r="J481" s="44"/>
      <c r="K481" s="58">
        <v>0</v>
      </c>
      <c r="L481" s="44"/>
      <c r="M481" s="59" t="s">
        <v>0</v>
      </c>
      <c r="N481" s="44"/>
    </row>
    <row r="482" spans="1:14" x14ac:dyDescent="0.2">
      <c r="A482" s="57" t="s">
        <v>250</v>
      </c>
      <c r="B482" s="44"/>
      <c r="C482" s="57" t="s">
        <v>251</v>
      </c>
      <c r="D482" s="44"/>
      <c r="E482" s="44"/>
      <c r="F482" s="44"/>
      <c r="G482" s="44"/>
      <c r="H482" s="44"/>
      <c r="I482" s="58" t="s">
        <v>0</v>
      </c>
      <c r="J482" s="44"/>
      <c r="K482" s="58">
        <v>55280.81</v>
      </c>
      <c r="L482" s="44"/>
      <c r="M482" s="59" t="s">
        <v>0</v>
      </c>
      <c r="N482" s="44"/>
    </row>
    <row r="483" spans="1:14" x14ac:dyDescent="0.2">
      <c r="A483" s="54" t="s">
        <v>280</v>
      </c>
      <c r="B483" s="44"/>
      <c r="C483" s="54" t="s">
        <v>450</v>
      </c>
      <c r="D483" s="44"/>
      <c r="E483" s="44"/>
      <c r="F483" s="44"/>
      <c r="G483" s="44"/>
      <c r="H483" s="44"/>
      <c r="I483" s="55">
        <v>229000</v>
      </c>
      <c r="J483" s="44"/>
      <c r="K483" s="55">
        <v>41300</v>
      </c>
      <c r="L483" s="44"/>
      <c r="M483" s="56">
        <v>18.03</v>
      </c>
      <c r="N483" s="44"/>
    </row>
    <row r="484" spans="1:14" x14ac:dyDescent="0.2">
      <c r="A484" s="51" t="s">
        <v>155</v>
      </c>
      <c r="B484" s="44"/>
      <c r="C484" s="51" t="s">
        <v>303</v>
      </c>
      <c r="D484" s="44"/>
      <c r="E484" s="44"/>
      <c r="F484" s="44"/>
      <c r="G484" s="44"/>
      <c r="H484" s="44"/>
      <c r="I484" s="52">
        <v>135000</v>
      </c>
      <c r="J484" s="44"/>
      <c r="K484" s="52">
        <v>41300</v>
      </c>
      <c r="L484" s="44"/>
      <c r="M484" s="53">
        <v>30.59</v>
      </c>
      <c r="N484" s="44"/>
    </row>
    <row r="485" spans="1:14" x14ac:dyDescent="0.2">
      <c r="A485" s="60" t="s">
        <v>169</v>
      </c>
      <c r="B485" s="44"/>
      <c r="C485" s="60" t="s">
        <v>170</v>
      </c>
      <c r="D485" s="44"/>
      <c r="E485" s="44"/>
      <c r="F485" s="44"/>
      <c r="G485" s="44"/>
      <c r="H485" s="44"/>
      <c r="I485" s="61">
        <v>135000</v>
      </c>
      <c r="J485" s="44"/>
      <c r="K485" s="61">
        <v>41300</v>
      </c>
      <c r="L485" s="44"/>
      <c r="M485" s="62">
        <v>30.59</v>
      </c>
      <c r="N485" s="44"/>
    </row>
    <row r="486" spans="1:14" x14ac:dyDescent="0.2">
      <c r="A486" s="57" t="s">
        <v>171</v>
      </c>
      <c r="B486" s="44"/>
      <c r="C486" s="57" t="s">
        <v>172</v>
      </c>
      <c r="D486" s="44"/>
      <c r="E486" s="44"/>
      <c r="F486" s="44"/>
      <c r="G486" s="44"/>
      <c r="H486" s="44"/>
      <c r="I486" s="58" t="s">
        <v>0</v>
      </c>
      <c r="J486" s="44"/>
      <c r="K486" s="58">
        <v>41300</v>
      </c>
      <c r="L486" s="44"/>
      <c r="M486" s="59" t="s">
        <v>0</v>
      </c>
      <c r="N486" s="44"/>
    </row>
    <row r="487" spans="1:14" x14ac:dyDescent="0.2">
      <c r="A487" s="51" t="s">
        <v>177</v>
      </c>
      <c r="B487" s="44"/>
      <c r="C487" s="51" t="s">
        <v>451</v>
      </c>
      <c r="D487" s="44"/>
      <c r="E487" s="44"/>
      <c r="F487" s="44"/>
      <c r="G487" s="44"/>
      <c r="H487" s="44"/>
      <c r="I487" s="52">
        <v>2000</v>
      </c>
      <c r="J487" s="44"/>
      <c r="K487" s="52">
        <v>0</v>
      </c>
      <c r="L487" s="44"/>
      <c r="M487" s="53">
        <v>0</v>
      </c>
      <c r="N487" s="44"/>
    </row>
    <row r="488" spans="1:14" x14ac:dyDescent="0.2">
      <c r="A488" s="60" t="s">
        <v>169</v>
      </c>
      <c r="B488" s="44"/>
      <c r="C488" s="60" t="s">
        <v>170</v>
      </c>
      <c r="D488" s="44"/>
      <c r="E488" s="44"/>
      <c r="F488" s="44"/>
      <c r="G488" s="44"/>
      <c r="H488" s="44"/>
      <c r="I488" s="61">
        <v>2000</v>
      </c>
      <c r="J488" s="44"/>
      <c r="K488" s="61">
        <v>0</v>
      </c>
      <c r="L488" s="44"/>
      <c r="M488" s="62">
        <v>0</v>
      </c>
      <c r="N488" s="44"/>
    </row>
    <row r="489" spans="1:14" x14ac:dyDescent="0.2">
      <c r="A489" s="57" t="s">
        <v>171</v>
      </c>
      <c r="B489" s="44"/>
      <c r="C489" s="57" t="s">
        <v>172</v>
      </c>
      <c r="D489" s="44"/>
      <c r="E489" s="44"/>
      <c r="F489" s="44"/>
      <c r="G489" s="44"/>
      <c r="H489" s="44"/>
      <c r="I489" s="58" t="s">
        <v>0</v>
      </c>
      <c r="J489" s="44"/>
      <c r="K489" s="58">
        <v>0</v>
      </c>
      <c r="L489" s="44"/>
      <c r="M489" s="59" t="s">
        <v>0</v>
      </c>
      <c r="N489" s="44"/>
    </row>
    <row r="490" spans="1:14" x14ac:dyDescent="0.2">
      <c r="A490" s="51" t="s">
        <v>183</v>
      </c>
      <c r="B490" s="44"/>
      <c r="C490" s="51" t="s">
        <v>452</v>
      </c>
      <c r="D490" s="44"/>
      <c r="E490" s="44"/>
      <c r="F490" s="44"/>
      <c r="G490" s="44"/>
      <c r="H490" s="44"/>
      <c r="I490" s="52">
        <v>5000</v>
      </c>
      <c r="J490" s="44"/>
      <c r="K490" s="52">
        <v>0</v>
      </c>
      <c r="L490" s="44"/>
      <c r="M490" s="53">
        <v>0</v>
      </c>
      <c r="N490" s="44"/>
    </row>
    <row r="491" spans="1:14" x14ac:dyDescent="0.2">
      <c r="A491" s="60" t="s">
        <v>294</v>
      </c>
      <c r="B491" s="44"/>
      <c r="C491" s="60" t="s">
        <v>295</v>
      </c>
      <c r="D491" s="44"/>
      <c r="E491" s="44"/>
      <c r="F491" s="44"/>
      <c r="G491" s="44"/>
      <c r="H491" s="44"/>
      <c r="I491" s="61">
        <v>5000</v>
      </c>
      <c r="J491" s="44"/>
      <c r="K491" s="61">
        <v>0</v>
      </c>
      <c r="L491" s="44"/>
      <c r="M491" s="62">
        <v>0</v>
      </c>
      <c r="N491" s="44"/>
    </row>
    <row r="492" spans="1:14" x14ac:dyDescent="0.2">
      <c r="A492" s="57" t="s">
        <v>296</v>
      </c>
      <c r="B492" s="44"/>
      <c r="C492" s="57" t="s">
        <v>297</v>
      </c>
      <c r="D492" s="44"/>
      <c r="E492" s="44"/>
      <c r="F492" s="44"/>
      <c r="G492" s="44"/>
      <c r="H492" s="44"/>
      <c r="I492" s="58" t="s">
        <v>0</v>
      </c>
      <c r="J492" s="44"/>
      <c r="K492" s="58">
        <v>0</v>
      </c>
      <c r="L492" s="44"/>
      <c r="M492" s="59" t="s">
        <v>0</v>
      </c>
      <c r="N492" s="44"/>
    </row>
    <row r="493" spans="1:14" x14ac:dyDescent="0.2">
      <c r="A493" s="51" t="s">
        <v>214</v>
      </c>
      <c r="B493" s="44"/>
      <c r="C493" s="51" t="s">
        <v>453</v>
      </c>
      <c r="D493" s="44"/>
      <c r="E493" s="44"/>
      <c r="F493" s="44"/>
      <c r="G493" s="44"/>
      <c r="H493" s="44"/>
      <c r="I493" s="52">
        <v>87000</v>
      </c>
      <c r="J493" s="44"/>
      <c r="K493" s="52">
        <v>0</v>
      </c>
      <c r="L493" s="44"/>
      <c r="M493" s="53">
        <v>0</v>
      </c>
      <c r="N493" s="44"/>
    </row>
    <row r="494" spans="1:14" x14ac:dyDescent="0.2">
      <c r="A494" s="60" t="s">
        <v>269</v>
      </c>
      <c r="B494" s="44"/>
      <c r="C494" s="60" t="s">
        <v>270</v>
      </c>
      <c r="D494" s="44"/>
      <c r="E494" s="44"/>
      <c r="F494" s="44"/>
      <c r="G494" s="44"/>
      <c r="H494" s="44"/>
      <c r="I494" s="61">
        <v>87000</v>
      </c>
      <c r="J494" s="44"/>
      <c r="K494" s="61">
        <v>0</v>
      </c>
      <c r="L494" s="44"/>
      <c r="M494" s="62">
        <v>0</v>
      </c>
      <c r="N494" s="44"/>
    </row>
    <row r="495" spans="1:14" x14ac:dyDescent="0.2">
      <c r="A495" s="57" t="s">
        <v>274</v>
      </c>
      <c r="B495" s="44"/>
      <c r="C495" s="57" t="s">
        <v>275</v>
      </c>
      <c r="D495" s="44"/>
      <c r="E495" s="44"/>
      <c r="F495" s="44"/>
      <c r="G495" s="44"/>
      <c r="H495" s="44"/>
      <c r="I495" s="58" t="s">
        <v>0</v>
      </c>
      <c r="J495" s="44"/>
      <c r="K495" s="58">
        <v>0</v>
      </c>
      <c r="L495" s="44"/>
      <c r="M495" s="59" t="s">
        <v>0</v>
      </c>
      <c r="N495" s="44"/>
    </row>
    <row r="496" spans="1:14" x14ac:dyDescent="0.2">
      <c r="A496" s="54" t="s">
        <v>290</v>
      </c>
      <c r="B496" s="44"/>
      <c r="C496" s="54" t="s">
        <v>454</v>
      </c>
      <c r="D496" s="44"/>
      <c r="E496" s="44"/>
      <c r="F496" s="44"/>
      <c r="G496" s="44"/>
      <c r="H496" s="44"/>
      <c r="I496" s="55">
        <v>792000</v>
      </c>
      <c r="J496" s="44"/>
      <c r="K496" s="55">
        <v>11500</v>
      </c>
      <c r="L496" s="44"/>
      <c r="M496" s="56">
        <v>1.45</v>
      </c>
      <c r="N496" s="44"/>
    </row>
    <row r="497" spans="1:14" x14ac:dyDescent="0.2">
      <c r="A497" s="51" t="s">
        <v>155</v>
      </c>
      <c r="B497" s="44"/>
      <c r="C497" s="51" t="s">
        <v>304</v>
      </c>
      <c r="D497" s="44"/>
      <c r="E497" s="44"/>
      <c r="F497" s="44"/>
      <c r="G497" s="44"/>
      <c r="H497" s="44"/>
      <c r="I497" s="52">
        <v>7000</v>
      </c>
      <c r="J497" s="44"/>
      <c r="K497" s="52">
        <v>3500</v>
      </c>
      <c r="L497" s="44"/>
      <c r="M497" s="53">
        <v>50</v>
      </c>
      <c r="N497" s="44"/>
    </row>
    <row r="498" spans="1:14" x14ac:dyDescent="0.2">
      <c r="A498" s="60" t="s">
        <v>169</v>
      </c>
      <c r="B498" s="44"/>
      <c r="C498" s="60" t="s">
        <v>170</v>
      </c>
      <c r="D498" s="44"/>
      <c r="E498" s="44"/>
      <c r="F498" s="44"/>
      <c r="G498" s="44"/>
      <c r="H498" s="44"/>
      <c r="I498" s="61">
        <v>7000</v>
      </c>
      <c r="J498" s="44"/>
      <c r="K498" s="61">
        <v>3500</v>
      </c>
      <c r="L498" s="44"/>
      <c r="M498" s="62">
        <v>50</v>
      </c>
      <c r="N498" s="44"/>
    </row>
    <row r="499" spans="1:14" x14ac:dyDescent="0.2">
      <c r="A499" s="57" t="s">
        <v>171</v>
      </c>
      <c r="B499" s="44"/>
      <c r="C499" s="57" t="s">
        <v>172</v>
      </c>
      <c r="D499" s="44"/>
      <c r="E499" s="44"/>
      <c r="F499" s="44"/>
      <c r="G499" s="44"/>
      <c r="H499" s="44"/>
      <c r="I499" s="58" t="s">
        <v>0</v>
      </c>
      <c r="J499" s="44"/>
      <c r="K499" s="58">
        <v>3500</v>
      </c>
      <c r="L499" s="44"/>
      <c r="M499" s="59" t="s">
        <v>0</v>
      </c>
      <c r="N499" s="44"/>
    </row>
    <row r="500" spans="1:14" x14ac:dyDescent="0.2">
      <c r="A500" s="51" t="s">
        <v>177</v>
      </c>
      <c r="B500" s="44"/>
      <c r="C500" s="51" t="s">
        <v>305</v>
      </c>
      <c r="D500" s="44"/>
      <c r="E500" s="44"/>
      <c r="F500" s="44"/>
      <c r="G500" s="44"/>
      <c r="H500" s="44"/>
      <c r="I500" s="52">
        <v>535000</v>
      </c>
      <c r="J500" s="44"/>
      <c r="K500" s="52">
        <v>8000</v>
      </c>
      <c r="L500" s="44"/>
      <c r="M500" s="53">
        <v>1.5</v>
      </c>
      <c r="N500" s="44"/>
    </row>
    <row r="501" spans="1:14" x14ac:dyDescent="0.2">
      <c r="A501" s="60" t="s">
        <v>169</v>
      </c>
      <c r="B501" s="44"/>
      <c r="C501" s="60" t="s">
        <v>170</v>
      </c>
      <c r="D501" s="44"/>
      <c r="E501" s="44"/>
      <c r="F501" s="44"/>
      <c r="G501" s="44"/>
      <c r="H501" s="44"/>
      <c r="I501" s="61">
        <v>20000</v>
      </c>
      <c r="J501" s="44"/>
      <c r="K501" s="61">
        <v>8000</v>
      </c>
      <c r="L501" s="44"/>
      <c r="M501" s="62">
        <v>40</v>
      </c>
      <c r="N501" s="44"/>
    </row>
    <row r="502" spans="1:14" x14ac:dyDescent="0.2">
      <c r="A502" s="57" t="s">
        <v>171</v>
      </c>
      <c r="B502" s="44"/>
      <c r="C502" s="57" t="s">
        <v>172</v>
      </c>
      <c r="D502" s="44"/>
      <c r="E502" s="44"/>
      <c r="F502" s="44"/>
      <c r="G502" s="44"/>
      <c r="H502" s="44"/>
      <c r="I502" s="58" t="s">
        <v>0</v>
      </c>
      <c r="J502" s="44"/>
      <c r="K502" s="58">
        <v>8000</v>
      </c>
      <c r="L502" s="44"/>
      <c r="M502" s="59" t="s">
        <v>0</v>
      </c>
      <c r="N502" s="44"/>
    </row>
    <row r="503" spans="1:14" x14ac:dyDescent="0.2">
      <c r="A503" s="60" t="s">
        <v>455</v>
      </c>
      <c r="B503" s="44"/>
      <c r="C503" s="60" t="s">
        <v>456</v>
      </c>
      <c r="D503" s="44"/>
      <c r="E503" s="44"/>
      <c r="F503" s="44"/>
      <c r="G503" s="44"/>
      <c r="H503" s="44"/>
      <c r="I503" s="61">
        <v>515000</v>
      </c>
      <c r="J503" s="44"/>
      <c r="K503" s="61">
        <v>0</v>
      </c>
      <c r="L503" s="44"/>
      <c r="M503" s="62">
        <v>0</v>
      </c>
      <c r="N503" s="44"/>
    </row>
    <row r="504" spans="1:14" x14ac:dyDescent="0.2">
      <c r="A504" s="57" t="s">
        <v>457</v>
      </c>
      <c r="B504" s="44"/>
      <c r="C504" s="57" t="s">
        <v>458</v>
      </c>
      <c r="D504" s="44"/>
      <c r="E504" s="44"/>
      <c r="F504" s="44"/>
      <c r="G504" s="44"/>
      <c r="H504" s="44"/>
      <c r="I504" s="58" t="s">
        <v>0</v>
      </c>
      <c r="J504" s="44"/>
      <c r="K504" s="58">
        <v>0</v>
      </c>
      <c r="L504" s="44"/>
      <c r="M504" s="59" t="s">
        <v>0</v>
      </c>
      <c r="N504" s="44"/>
    </row>
    <row r="505" spans="1:14" x14ac:dyDescent="0.2">
      <c r="A505" s="51" t="s">
        <v>185</v>
      </c>
      <c r="B505" s="44"/>
      <c r="C505" s="51" t="s">
        <v>459</v>
      </c>
      <c r="D505" s="44"/>
      <c r="E505" s="44"/>
      <c r="F505" s="44"/>
      <c r="G505" s="44"/>
      <c r="H505" s="44"/>
      <c r="I505" s="52">
        <v>10000</v>
      </c>
      <c r="J505" s="44"/>
      <c r="K505" s="52">
        <v>0</v>
      </c>
      <c r="L505" s="44"/>
      <c r="M505" s="53">
        <v>0</v>
      </c>
      <c r="N505" s="44"/>
    </row>
    <row r="506" spans="1:14" x14ac:dyDescent="0.2">
      <c r="A506" s="60" t="s">
        <v>169</v>
      </c>
      <c r="B506" s="44"/>
      <c r="C506" s="60" t="s">
        <v>170</v>
      </c>
      <c r="D506" s="44"/>
      <c r="E506" s="44"/>
      <c r="F506" s="44"/>
      <c r="G506" s="44"/>
      <c r="H506" s="44"/>
      <c r="I506" s="61">
        <v>10000</v>
      </c>
      <c r="J506" s="44"/>
      <c r="K506" s="61">
        <v>0</v>
      </c>
      <c r="L506" s="44"/>
      <c r="M506" s="62">
        <v>0</v>
      </c>
      <c r="N506" s="44"/>
    </row>
    <row r="507" spans="1:14" x14ac:dyDescent="0.2">
      <c r="A507" s="57" t="s">
        <v>171</v>
      </c>
      <c r="B507" s="44"/>
      <c r="C507" s="57" t="s">
        <v>172</v>
      </c>
      <c r="D507" s="44"/>
      <c r="E507" s="44"/>
      <c r="F507" s="44"/>
      <c r="G507" s="44"/>
      <c r="H507" s="44"/>
      <c r="I507" s="58" t="s">
        <v>0</v>
      </c>
      <c r="J507" s="44"/>
      <c r="K507" s="58">
        <v>0</v>
      </c>
      <c r="L507" s="44"/>
      <c r="M507" s="59" t="s">
        <v>0</v>
      </c>
      <c r="N507" s="44"/>
    </row>
    <row r="508" spans="1:14" x14ac:dyDescent="0.2">
      <c r="A508" s="51" t="s">
        <v>291</v>
      </c>
      <c r="B508" s="44"/>
      <c r="C508" s="51" t="s">
        <v>460</v>
      </c>
      <c r="D508" s="44"/>
      <c r="E508" s="44"/>
      <c r="F508" s="44"/>
      <c r="G508" s="44"/>
      <c r="H508" s="44"/>
      <c r="I508" s="52">
        <v>220000</v>
      </c>
      <c r="J508" s="44"/>
      <c r="K508" s="52">
        <v>0</v>
      </c>
      <c r="L508" s="44"/>
      <c r="M508" s="53">
        <v>0</v>
      </c>
      <c r="N508" s="44"/>
    </row>
    <row r="509" spans="1:14" x14ac:dyDescent="0.2">
      <c r="A509" s="60" t="s">
        <v>269</v>
      </c>
      <c r="B509" s="44"/>
      <c r="C509" s="60" t="s">
        <v>270</v>
      </c>
      <c r="D509" s="44"/>
      <c r="E509" s="44"/>
      <c r="F509" s="44"/>
      <c r="G509" s="44"/>
      <c r="H509" s="44"/>
      <c r="I509" s="61">
        <v>220000</v>
      </c>
      <c r="J509" s="44"/>
      <c r="K509" s="61">
        <v>0</v>
      </c>
      <c r="L509" s="44"/>
      <c r="M509" s="62">
        <v>0</v>
      </c>
      <c r="N509" s="44"/>
    </row>
    <row r="510" spans="1:14" x14ac:dyDescent="0.2">
      <c r="A510" s="57" t="s">
        <v>274</v>
      </c>
      <c r="B510" s="44"/>
      <c r="C510" s="57" t="s">
        <v>275</v>
      </c>
      <c r="D510" s="44"/>
      <c r="E510" s="44"/>
      <c r="F510" s="44"/>
      <c r="G510" s="44"/>
      <c r="H510" s="44"/>
      <c r="I510" s="58" t="s">
        <v>0</v>
      </c>
      <c r="J510" s="44"/>
      <c r="K510" s="58">
        <v>0</v>
      </c>
      <c r="L510" s="44"/>
      <c r="M510" s="59" t="s">
        <v>0</v>
      </c>
      <c r="N510" s="44"/>
    </row>
    <row r="511" spans="1:14" x14ac:dyDescent="0.2">
      <c r="A511" s="51" t="s">
        <v>268</v>
      </c>
      <c r="B511" s="44"/>
      <c r="C511" s="51" t="s">
        <v>461</v>
      </c>
      <c r="D511" s="44"/>
      <c r="E511" s="44"/>
      <c r="F511" s="44"/>
      <c r="G511" s="44"/>
      <c r="H511" s="44"/>
      <c r="I511" s="52">
        <v>20000</v>
      </c>
      <c r="J511" s="44"/>
      <c r="K511" s="52">
        <v>0</v>
      </c>
      <c r="L511" s="44"/>
      <c r="M511" s="53">
        <v>0</v>
      </c>
      <c r="N511" s="44"/>
    </row>
    <row r="512" spans="1:14" x14ac:dyDescent="0.2">
      <c r="A512" s="60" t="s">
        <v>269</v>
      </c>
      <c r="B512" s="44"/>
      <c r="C512" s="60" t="s">
        <v>270</v>
      </c>
      <c r="D512" s="44"/>
      <c r="E512" s="44"/>
      <c r="F512" s="44"/>
      <c r="G512" s="44"/>
      <c r="H512" s="44"/>
      <c r="I512" s="61">
        <v>20000</v>
      </c>
      <c r="J512" s="44"/>
      <c r="K512" s="61">
        <v>0</v>
      </c>
      <c r="L512" s="44"/>
      <c r="M512" s="62">
        <v>0</v>
      </c>
      <c r="N512" s="44"/>
    </row>
    <row r="513" spans="1:14" x14ac:dyDescent="0.2">
      <c r="A513" s="57" t="s">
        <v>274</v>
      </c>
      <c r="B513" s="44"/>
      <c r="C513" s="57" t="s">
        <v>275</v>
      </c>
      <c r="D513" s="44"/>
      <c r="E513" s="44"/>
      <c r="F513" s="44"/>
      <c r="G513" s="44"/>
      <c r="H513" s="44"/>
      <c r="I513" s="58" t="s">
        <v>0</v>
      </c>
      <c r="J513" s="44"/>
      <c r="K513" s="58">
        <v>0</v>
      </c>
      <c r="L513" s="44"/>
      <c r="M513" s="59" t="s">
        <v>0</v>
      </c>
      <c r="N513" s="44"/>
    </row>
    <row r="514" spans="1:14" x14ac:dyDescent="0.2">
      <c r="A514" s="54" t="s">
        <v>307</v>
      </c>
      <c r="B514" s="44"/>
      <c r="C514" s="54" t="s">
        <v>308</v>
      </c>
      <c r="D514" s="44"/>
      <c r="E514" s="44"/>
      <c r="F514" s="44"/>
      <c r="G514" s="44"/>
      <c r="H514" s="44"/>
      <c r="I514" s="55">
        <v>624000</v>
      </c>
      <c r="J514" s="44"/>
      <c r="K514" s="55">
        <v>231639.94</v>
      </c>
      <c r="L514" s="44"/>
      <c r="M514" s="56">
        <v>37.119999999999997</v>
      </c>
      <c r="N514" s="44"/>
    </row>
    <row r="515" spans="1:14" x14ac:dyDescent="0.2">
      <c r="A515" s="51" t="s">
        <v>155</v>
      </c>
      <c r="B515" s="44"/>
      <c r="C515" s="51" t="s">
        <v>309</v>
      </c>
      <c r="D515" s="44"/>
      <c r="E515" s="44"/>
      <c r="F515" s="44"/>
      <c r="G515" s="44"/>
      <c r="H515" s="44"/>
      <c r="I515" s="52">
        <v>50000</v>
      </c>
      <c r="J515" s="44"/>
      <c r="K515" s="52">
        <v>0</v>
      </c>
      <c r="L515" s="44"/>
      <c r="M515" s="53">
        <v>0</v>
      </c>
      <c r="N515" s="44"/>
    </row>
    <row r="516" spans="1:14" x14ac:dyDescent="0.2">
      <c r="A516" s="60" t="s">
        <v>263</v>
      </c>
      <c r="B516" s="44"/>
      <c r="C516" s="60" t="s">
        <v>264</v>
      </c>
      <c r="D516" s="44"/>
      <c r="E516" s="44"/>
      <c r="F516" s="44"/>
      <c r="G516" s="44"/>
      <c r="H516" s="44"/>
      <c r="I516" s="61">
        <v>50000</v>
      </c>
      <c r="J516" s="44"/>
      <c r="K516" s="61">
        <v>0</v>
      </c>
      <c r="L516" s="44"/>
      <c r="M516" s="62">
        <v>0</v>
      </c>
      <c r="N516" s="44"/>
    </row>
    <row r="517" spans="1:14" x14ac:dyDescent="0.2">
      <c r="A517" s="57" t="s">
        <v>301</v>
      </c>
      <c r="B517" s="44"/>
      <c r="C517" s="57" t="s">
        <v>302</v>
      </c>
      <c r="D517" s="44"/>
      <c r="E517" s="44"/>
      <c r="F517" s="44"/>
      <c r="G517" s="44"/>
      <c r="H517" s="44"/>
      <c r="I517" s="58" t="s">
        <v>0</v>
      </c>
      <c r="J517" s="44"/>
      <c r="K517" s="58">
        <v>0</v>
      </c>
      <c r="L517" s="44"/>
      <c r="M517" s="59" t="s">
        <v>0</v>
      </c>
      <c r="N517" s="44"/>
    </row>
    <row r="518" spans="1:14" x14ac:dyDescent="0.2">
      <c r="A518" s="51" t="s">
        <v>177</v>
      </c>
      <c r="B518" s="44"/>
      <c r="C518" s="51" t="s">
        <v>310</v>
      </c>
      <c r="D518" s="44"/>
      <c r="E518" s="44"/>
      <c r="F518" s="44"/>
      <c r="G518" s="44"/>
      <c r="H518" s="44"/>
      <c r="I518" s="52">
        <v>574000</v>
      </c>
      <c r="J518" s="44"/>
      <c r="K518" s="52">
        <v>231639.94</v>
      </c>
      <c r="L518" s="44"/>
      <c r="M518" s="53">
        <v>40.36</v>
      </c>
      <c r="N518" s="44"/>
    </row>
    <row r="519" spans="1:14" x14ac:dyDescent="0.2">
      <c r="A519" s="60" t="s">
        <v>263</v>
      </c>
      <c r="B519" s="44"/>
      <c r="C519" s="60" t="s">
        <v>264</v>
      </c>
      <c r="D519" s="44"/>
      <c r="E519" s="44"/>
      <c r="F519" s="44"/>
      <c r="G519" s="44"/>
      <c r="H519" s="44"/>
      <c r="I519" s="61">
        <v>512000</v>
      </c>
      <c r="J519" s="44"/>
      <c r="K519" s="61">
        <v>215639.94</v>
      </c>
      <c r="L519" s="44"/>
      <c r="M519" s="62">
        <v>42.12</v>
      </c>
      <c r="N519" s="44"/>
    </row>
    <row r="520" spans="1:14" x14ac:dyDescent="0.2">
      <c r="A520" s="57" t="s">
        <v>265</v>
      </c>
      <c r="B520" s="44"/>
      <c r="C520" s="57" t="s">
        <v>266</v>
      </c>
      <c r="D520" s="44"/>
      <c r="E520" s="44"/>
      <c r="F520" s="44"/>
      <c r="G520" s="44"/>
      <c r="H520" s="44"/>
      <c r="I520" s="58" t="s">
        <v>0</v>
      </c>
      <c r="J520" s="44"/>
      <c r="K520" s="58">
        <v>132000</v>
      </c>
      <c r="L520" s="44"/>
      <c r="M520" s="59" t="s">
        <v>0</v>
      </c>
      <c r="N520" s="44"/>
    </row>
    <row r="521" spans="1:14" x14ac:dyDescent="0.2">
      <c r="A521" s="57" t="s">
        <v>301</v>
      </c>
      <c r="B521" s="44"/>
      <c r="C521" s="57" t="s">
        <v>302</v>
      </c>
      <c r="D521" s="44"/>
      <c r="E521" s="44"/>
      <c r="F521" s="44"/>
      <c r="G521" s="44"/>
      <c r="H521" s="44"/>
      <c r="I521" s="58" t="s">
        <v>0</v>
      </c>
      <c r="J521" s="44"/>
      <c r="K521" s="58">
        <v>83639.94</v>
      </c>
      <c r="L521" s="44"/>
      <c r="M521" s="59" t="s">
        <v>0</v>
      </c>
      <c r="N521" s="44"/>
    </row>
    <row r="522" spans="1:14" x14ac:dyDescent="0.2">
      <c r="A522" s="60" t="s">
        <v>169</v>
      </c>
      <c r="B522" s="44"/>
      <c r="C522" s="60" t="s">
        <v>170</v>
      </c>
      <c r="D522" s="44"/>
      <c r="E522" s="44"/>
      <c r="F522" s="44"/>
      <c r="G522" s="44"/>
      <c r="H522" s="44"/>
      <c r="I522" s="61">
        <v>12000</v>
      </c>
      <c r="J522" s="44"/>
      <c r="K522" s="61">
        <v>0</v>
      </c>
      <c r="L522" s="44"/>
      <c r="M522" s="62">
        <v>0</v>
      </c>
      <c r="N522" s="44"/>
    </row>
    <row r="523" spans="1:14" x14ac:dyDescent="0.2">
      <c r="A523" s="57" t="s">
        <v>171</v>
      </c>
      <c r="B523" s="44"/>
      <c r="C523" s="57" t="s">
        <v>172</v>
      </c>
      <c r="D523" s="44"/>
      <c r="E523" s="44"/>
      <c r="F523" s="44"/>
      <c r="G523" s="44"/>
      <c r="H523" s="44"/>
      <c r="I523" s="58" t="s">
        <v>0</v>
      </c>
      <c r="J523" s="44"/>
      <c r="K523" s="58">
        <v>0</v>
      </c>
      <c r="L523" s="44"/>
      <c r="M523" s="59" t="s">
        <v>0</v>
      </c>
      <c r="N523" s="44"/>
    </row>
    <row r="524" spans="1:14" x14ac:dyDescent="0.2">
      <c r="A524" s="60" t="s">
        <v>263</v>
      </c>
      <c r="B524" s="44"/>
      <c r="C524" s="60" t="s">
        <v>264</v>
      </c>
      <c r="D524" s="44"/>
      <c r="E524" s="44"/>
      <c r="F524" s="44"/>
      <c r="G524" s="44"/>
      <c r="H524" s="44"/>
      <c r="I524" s="61">
        <v>50000</v>
      </c>
      <c r="J524" s="44"/>
      <c r="K524" s="61">
        <v>16000</v>
      </c>
      <c r="L524" s="44"/>
      <c r="M524" s="62">
        <v>32</v>
      </c>
      <c r="N524" s="44"/>
    </row>
    <row r="525" spans="1:14" x14ac:dyDescent="0.2">
      <c r="A525" s="57" t="s">
        <v>265</v>
      </c>
      <c r="B525" s="44"/>
      <c r="C525" s="57" t="s">
        <v>266</v>
      </c>
      <c r="D525" s="44"/>
      <c r="E525" s="44"/>
      <c r="F525" s="44"/>
      <c r="G525" s="44"/>
      <c r="H525" s="44"/>
      <c r="I525" s="58" t="s">
        <v>0</v>
      </c>
      <c r="J525" s="44"/>
      <c r="K525" s="58">
        <v>16000</v>
      </c>
      <c r="L525" s="44"/>
      <c r="M525" s="59" t="s">
        <v>0</v>
      </c>
      <c r="N525" s="44"/>
    </row>
    <row r="526" spans="1:14" x14ac:dyDescent="0.2">
      <c r="A526" s="54" t="s">
        <v>443</v>
      </c>
      <c r="B526" s="44"/>
      <c r="C526" s="54" t="s">
        <v>462</v>
      </c>
      <c r="D526" s="44"/>
      <c r="E526" s="44"/>
      <c r="F526" s="44"/>
      <c r="G526" s="44"/>
      <c r="H526" s="44"/>
      <c r="I526" s="55">
        <v>63000</v>
      </c>
      <c r="J526" s="44"/>
      <c r="K526" s="55">
        <v>3500</v>
      </c>
      <c r="L526" s="44"/>
      <c r="M526" s="56">
        <v>5.56</v>
      </c>
      <c r="N526" s="44"/>
    </row>
    <row r="527" spans="1:14" x14ac:dyDescent="0.2">
      <c r="A527" s="51" t="s">
        <v>155</v>
      </c>
      <c r="B527" s="44"/>
      <c r="C527" s="51" t="s">
        <v>306</v>
      </c>
      <c r="D527" s="44"/>
      <c r="E527" s="44"/>
      <c r="F527" s="44"/>
      <c r="G527" s="44"/>
      <c r="H527" s="44"/>
      <c r="I527" s="52">
        <v>63000</v>
      </c>
      <c r="J527" s="44"/>
      <c r="K527" s="52">
        <v>3500</v>
      </c>
      <c r="L527" s="44"/>
      <c r="M527" s="53">
        <v>5.56</v>
      </c>
      <c r="N527" s="44"/>
    </row>
    <row r="528" spans="1:14" x14ac:dyDescent="0.2">
      <c r="A528" s="60" t="s">
        <v>169</v>
      </c>
      <c r="B528" s="44"/>
      <c r="C528" s="60" t="s">
        <v>170</v>
      </c>
      <c r="D528" s="44"/>
      <c r="E528" s="44"/>
      <c r="F528" s="44"/>
      <c r="G528" s="44"/>
      <c r="H528" s="44"/>
      <c r="I528" s="61">
        <v>63000</v>
      </c>
      <c r="J528" s="44"/>
      <c r="K528" s="61">
        <v>3500</v>
      </c>
      <c r="L528" s="44"/>
      <c r="M528" s="62">
        <v>5.56</v>
      </c>
      <c r="N528" s="44"/>
    </row>
    <row r="529" spans="1:14" x14ac:dyDescent="0.2">
      <c r="A529" s="57" t="s">
        <v>171</v>
      </c>
      <c r="B529" s="44"/>
      <c r="C529" s="57" t="s">
        <v>172</v>
      </c>
      <c r="D529" s="44"/>
      <c r="E529" s="44"/>
      <c r="F529" s="44"/>
      <c r="G529" s="44"/>
      <c r="H529" s="44"/>
      <c r="I529" s="58" t="s">
        <v>0</v>
      </c>
      <c r="J529" s="44"/>
      <c r="K529" s="58">
        <v>3500</v>
      </c>
      <c r="L529" s="44"/>
      <c r="M529" s="59" t="s">
        <v>0</v>
      </c>
      <c r="N529" s="44"/>
    </row>
    <row r="530" spans="1:14" x14ac:dyDescent="0.2">
      <c r="A530" s="54" t="s">
        <v>463</v>
      </c>
      <c r="B530" s="44"/>
      <c r="C530" s="54" t="s">
        <v>464</v>
      </c>
      <c r="D530" s="44"/>
      <c r="E530" s="44"/>
      <c r="F530" s="44"/>
      <c r="G530" s="44"/>
      <c r="H530" s="44"/>
      <c r="I530" s="55">
        <v>24000</v>
      </c>
      <c r="J530" s="44"/>
      <c r="K530" s="55">
        <v>0</v>
      </c>
      <c r="L530" s="44"/>
      <c r="M530" s="56">
        <v>0</v>
      </c>
      <c r="N530" s="44"/>
    </row>
    <row r="531" spans="1:14" x14ac:dyDescent="0.2">
      <c r="A531" s="51" t="s">
        <v>155</v>
      </c>
      <c r="B531" s="44"/>
      <c r="C531" s="51" t="s">
        <v>306</v>
      </c>
      <c r="D531" s="44"/>
      <c r="E531" s="44"/>
      <c r="F531" s="44"/>
      <c r="G531" s="44"/>
      <c r="H531" s="44"/>
      <c r="I531" s="52">
        <v>24000</v>
      </c>
      <c r="J531" s="44"/>
      <c r="K531" s="52">
        <v>0</v>
      </c>
      <c r="L531" s="44"/>
      <c r="M531" s="53">
        <v>0</v>
      </c>
      <c r="N531" s="44"/>
    </row>
    <row r="532" spans="1:14" x14ac:dyDescent="0.2">
      <c r="A532" s="60" t="s">
        <v>169</v>
      </c>
      <c r="B532" s="44"/>
      <c r="C532" s="60" t="s">
        <v>170</v>
      </c>
      <c r="D532" s="44"/>
      <c r="E532" s="44"/>
      <c r="F532" s="44"/>
      <c r="G532" s="44"/>
      <c r="H532" s="44"/>
      <c r="I532" s="61">
        <v>24000</v>
      </c>
      <c r="J532" s="44"/>
      <c r="K532" s="61">
        <v>0</v>
      </c>
      <c r="L532" s="44"/>
      <c r="M532" s="62">
        <v>0</v>
      </c>
      <c r="N532" s="44"/>
    </row>
    <row r="533" spans="1:14" x14ac:dyDescent="0.2">
      <c r="A533" s="57" t="s">
        <v>171</v>
      </c>
      <c r="B533" s="44"/>
      <c r="C533" s="57" t="s">
        <v>172</v>
      </c>
      <c r="D533" s="44"/>
      <c r="E533" s="44"/>
      <c r="F533" s="44"/>
      <c r="G533" s="44"/>
      <c r="H533" s="44"/>
      <c r="I533" s="58" t="s">
        <v>0</v>
      </c>
      <c r="J533" s="44"/>
      <c r="K533" s="58">
        <v>0</v>
      </c>
      <c r="L533" s="44"/>
      <c r="M533" s="59" t="s">
        <v>0</v>
      </c>
      <c r="N533" s="44"/>
    </row>
    <row r="534" spans="1:14" x14ac:dyDescent="0.2">
      <c r="A534" s="54" t="s">
        <v>465</v>
      </c>
      <c r="B534" s="44"/>
      <c r="C534" s="54" t="s">
        <v>466</v>
      </c>
      <c r="D534" s="44"/>
      <c r="E534" s="44"/>
      <c r="F534" s="44"/>
      <c r="G534" s="44"/>
      <c r="H534" s="44"/>
      <c r="I534" s="55">
        <v>7530000</v>
      </c>
      <c r="J534" s="44"/>
      <c r="K534" s="55">
        <v>17254.8</v>
      </c>
      <c r="L534" s="44"/>
      <c r="M534" s="56">
        <v>0.23</v>
      </c>
      <c r="N534" s="44"/>
    </row>
    <row r="535" spans="1:14" x14ac:dyDescent="0.2">
      <c r="A535" s="51" t="s">
        <v>155</v>
      </c>
      <c r="B535" s="44"/>
      <c r="C535" s="51" t="s">
        <v>467</v>
      </c>
      <c r="D535" s="44"/>
      <c r="E535" s="44"/>
      <c r="F535" s="44"/>
      <c r="G535" s="44"/>
      <c r="H535" s="44"/>
      <c r="I535" s="52">
        <v>80000</v>
      </c>
      <c r="J535" s="44"/>
      <c r="K535" s="52">
        <v>0</v>
      </c>
      <c r="L535" s="44"/>
      <c r="M535" s="53">
        <v>0</v>
      </c>
      <c r="N535" s="44"/>
    </row>
    <row r="536" spans="1:14" x14ac:dyDescent="0.2">
      <c r="A536" s="60" t="s">
        <v>269</v>
      </c>
      <c r="B536" s="44"/>
      <c r="C536" s="60" t="s">
        <v>270</v>
      </c>
      <c r="D536" s="44"/>
      <c r="E536" s="44"/>
      <c r="F536" s="44"/>
      <c r="G536" s="44"/>
      <c r="H536" s="44"/>
      <c r="I536" s="61">
        <v>80000</v>
      </c>
      <c r="J536" s="44"/>
      <c r="K536" s="61">
        <v>0</v>
      </c>
      <c r="L536" s="44"/>
      <c r="M536" s="62">
        <v>0</v>
      </c>
      <c r="N536" s="44"/>
    </row>
    <row r="537" spans="1:14" x14ac:dyDescent="0.2">
      <c r="A537" s="57" t="s">
        <v>274</v>
      </c>
      <c r="B537" s="44"/>
      <c r="C537" s="57" t="s">
        <v>275</v>
      </c>
      <c r="D537" s="44"/>
      <c r="E537" s="44"/>
      <c r="F537" s="44"/>
      <c r="G537" s="44"/>
      <c r="H537" s="44"/>
      <c r="I537" s="58" t="s">
        <v>0</v>
      </c>
      <c r="J537" s="44"/>
      <c r="K537" s="58">
        <v>0</v>
      </c>
      <c r="L537" s="44"/>
      <c r="M537" s="59" t="s">
        <v>0</v>
      </c>
      <c r="N537" s="44"/>
    </row>
    <row r="538" spans="1:14" x14ac:dyDescent="0.2">
      <c r="A538" s="51" t="s">
        <v>214</v>
      </c>
      <c r="B538" s="44"/>
      <c r="C538" s="51" t="s">
        <v>468</v>
      </c>
      <c r="D538" s="44"/>
      <c r="E538" s="44"/>
      <c r="F538" s="44"/>
      <c r="G538" s="44"/>
      <c r="H538" s="44"/>
      <c r="I538" s="52">
        <v>6600000</v>
      </c>
      <c r="J538" s="44"/>
      <c r="K538" s="52">
        <v>17254.8</v>
      </c>
      <c r="L538" s="44"/>
      <c r="M538" s="53">
        <v>0.26</v>
      </c>
      <c r="N538" s="44"/>
    </row>
    <row r="539" spans="1:14" x14ac:dyDescent="0.2">
      <c r="A539" s="60" t="s">
        <v>269</v>
      </c>
      <c r="B539" s="44"/>
      <c r="C539" s="60" t="s">
        <v>270</v>
      </c>
      <c r="D539" s="44"/>
      <c r="E539" s="44"/>
      <c r="F539" s="44"/>
      <c r="G539" s="44"/>
      <c r="H539" s="44"/>
      <c r="I539" s="61">
        <v>6600000</v>
      </c>
      <c r="J539" s="44"/>
      <c r="K539" s="61">
        <v>17254.8</v>
      </c>
      <c r="L539" s="44"/>
      <c r="M539" s="62">
        <v>0.26</v>
      </c>
      <c r="N539" s="44"/>
    </row>
    <row r="540" spans="1:14" x14ac:dyDescent="0.2">
      <c r="A540" s="57" t="s">
        <v>274</v>
      </c>
      <c r="B540" s="44"/>
      <c r="C540" s="57" t="s">
        <v>275</v>
      </c>
      <c r="D540" s="44"/>
      <c r="E540" s="44"/>
      <c r="F540" s="44"/>
      <c r="G540" s="44"/>
      <c r="H540" s="44"/>
      <c r="I540" s="58" t="s">
        <v>0</v>
      </c>
      <c r="J540" s="44"/>
      <c r="K540" s="58">
        <v>17254.8</v>
      </c>
      <c r="L540" s="44"/>
      <c r="M540" s="59" t="s">
        <v>0</v>
      </c>
      <c r="N540" s="44"/>
    </row>
    <row r="541" spans="1:14" x14ac:dyDescent="0.2">
      <c r="A541" s="51" t="s">
        <v>291</v>
      </c>
      <c r="B541" s="44"/>
      <c r="C541" s="51" t="s">
        <v>469</v>
      </c>
      <c r="D541" s="44"/>
      <c r="E541" s="44"/>
      <c r="F541" s="44"/>
      <c r="G541" s="44"/>
      <c r="H541" s="44"/>
      <c r="I541" s="52">
        <v>100000</v>
      </c>
      <c r="J541" s="44"/>
      <c r="K541" s="52">
        <v>0</v>
      </c>
      <c r="L541" s="44"/>
      <c r="M541" s="53">
        <v>0</v>
      </c>
      <c r="N541" s="44"/>
    </row>
    <row r="542" spans="1:14" x14ac:dyDescent="0.2">
      <c r="A542" s="60" t="s">
        <v>258</v>
      </c>
      <c r="B542" s="44"/>
      <c r="C542" s="60" t="s">
        <v>259</v>
      </c>
      <c r="D542" s="44"/>
      <c r="E542" s="44"/>
      <c r="F542" s="44"/>
      <c r="G542" s="44"/>
      <c r="H542" s="44"/>
      <c r="I542" s="61">
        <v>100000</v>
      </c>
      <c r="J542" s="44"/>
      <c r="K542" s="61">
        <v>0</v>
      </c>
      <c r="L542" s="44"/>
      <c r="M542" s="62">
        <v>0</v>
      </c>
      <c r="N542" s="44"/>
    </row>
    <row r="543" spans="1:14" x14ac:dyDescent="0.2">
      <c r="A543" s="57" t="s">
        <v>260</v>
      </c>
      <c r="B543" s="44"/>
      <c r="C543" s="57" t="s">
        <v>259</v>
      </c>
      <c r="D543" s="44"/>
      <c r="E543" s="44"/>
      <c r="F543" s="44"/>
      <c r="G543" s="44"/>
      <c r="H543" s="44"/>
      <c r="I543" s="58" t="s">
        <v>0</v>
      </c>
      <c r="J543" s="44"/>
      <c r="K543" s="58">
        <v>0</v>
      </c>
      <c r="L543" s="44"/>
      <c r="M543" s="59" t="s">
        <v>0</v>
      </c>
      <c r="N543" s="44"/>
    </row>
    <row r="544" spans="1:14" x14ac:dyDescent="0.2">
      <c r="A544" s="51" t="s">
        <v>268</v>
      </c>
      <c r="B544" s="44"/>
      <c r="C544" s="51" t="s">
        <v>470</v>
      </c>
      <c r="D544" s="44"/>
      <c r="E544" s="44"/>
      <c r="F544" s="44"/>
      <c r="G544" s="44"/>
      <c r="H544" s="44"/>
      <c r="I544" s="52">
        <v>750000</v>
      </c>
      <c r="J544" s="44"/>
      <c r="K544" s="52">
        <v>0</v>
      </c>
      <c r="L544" s="44"/>
      <c r="M544" s="53">
        <v>0</v>
      </c>
      <c r="N544" s="44"/>
    </row>
    <row r="545" spans="1:17" x14ac:dyDescent="0.2">
      <c r="A545" s="60" t="s">
        <v>269</v>
      </c>
      <c r="B545" s="44"/>
      <c r="C545" s="60" t="s">
        <v>270</v>
      </c>
      <c r="D545" s="44"/>
      <c r="E545" s="44"/>
      <c r="F545" s="44"/>
      <c r="G545" s="44"/>
      <c r="H545" s="44"/>
      <c r="I545" s="61">
        <v>250000</v>
      </c>
      <c r="J545" s="44"/>
      <c r="K545" s="61">
        <v>0</v>
      </c>
      <c r="L545" s="44"/>
      <c r="M545" s="62">
        <v>0</v>
      </c>
      <c r="N545" s="44"/>
    </row>
    <row r="546" spans="1:17" x14ac:dyDescent="0.2">
      <c r="A546" s="57" t="s">
        <v>274</v>
      </c>
      <c r="B546" s="44"/>
      <c r="C546" s="57" t="s">
        <v>275</v>
      </c>
      <c r="D546" s="44"/>
      <c r="E546" s="44"/>
      <c r="F546" s="44"/>
      <c r="G546" s="44"/>
      <c r="H546" s="44"/>
      <c r="I546" s="58" t="s">
        <v>0</v>
      </c>
      <c r="J546" s="44"/>
      <c r="K546" s="58">
        <v>0</v>
      </c>
      <c r="L546" s="44"/>
      <c r="M546" s="59" t="s">
        <v>0</v>
      </c>
      <c r="N546" s="44"/>
    </row>
    <row r="547" spans="1:17" x14ac:dyDescent="0.2">
      <c r="A547" s="60" t="s">
        <v>269</v>
      </c>
      <c r="B547" s="44"/>
      <c r="C547" s="60" t="s">
        <v>270</v>
      </c>
      <c r="D547" s="44"/>
      <c r="E547" s="44"/>
      <c r="F547" s="44"/>
      <c r="G547" s="44"/>
      <c r="H547" s="44"/>
      <c r="I547" s="61">
        <v>500000</v>
      </c>
      <c r="J547" s="44"/>
      <c r="K547" s="61">
        <v>0</v>
      </c>
      <c r="L547" s="44"/>
      <c r="M547" s="62">
        <v>0</v>
      </c>
      <c r="N547" s="44"/>
    </row>
    <row r="551" spans="1:17" x14ac:dyDescent="0.2">
      <c r="A551" s="27"/>
      <c r="B551" s="27"/>
      <c r="C551" s="27"/>
      <c r="D551" s="27"/>
      <c r="E551" s="27"/>
      <c r="F551" s="27"/>
      <c r="G551" s="27"/>
      <c r="H551" s="27"/>
      <c r="I551" s="27"/>
      <c r="J551" s="50" t="s">
        <v>317</v>
      </c>
      <c r="K551" s="50"/>
      <c r="L551" s="27"/>
      <c r="M551" s="27"/>
      <c r="N551" s="27"/>
      <c r="O551" s="27"/>
      <c r="P551" s="27"/>
      <c r="Q551" s="17"/>
    </row>
    <row r="552" spans="1:17" s="1" customFormat="1" x14ac:dyDescent="0.2">
      <c r="A552" s="39" t="s">
        <v>471</v>
      </c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</row>
    <row r="553" spans="1:17" s="1" customFormat="1" x14ac:dyDescent="0.2">
      <c r="A553" s="39" t="s">
        <v>472</v>
      </c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</row>
    <row r="554" spans="1:17" s="1" customFormat="1" x14ac:dyDescent="0.2">
      <c r="A554" s="39" t="s">
        <v>368</v>
      </c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</row>
    <row r="555" spans="1:17" s="1" customFormat="1" x14ac:dyDescent="0.2">
      <c r="A555" s="39" t="s">
        <v>369</v>
      </c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</row>
    <row r="556" spans="1:17" s="1" customFormat="1" x14ac:dyDescent="0.2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</row>
    <row r="557" spans="1:17" s="1" customFormat="1" x14ac:dyDescent="0.2">
      <c r="A557" s="39"/>
      <c r="B557" s="39"/>
      <c r="C557" s="39"/>
      <c r="D557" s="39"/>
      <c r="E557" s="39"/>
      <c r="F557" s="39"/>
      <c r="G557" s="39"/>
      <c r="H557" s="39"/>
      <c r="I557" s="39"/>
      <c r="J557" s="50" t="s">
        <v>318</v>
      </c>
      <c r="K557" s="50"/>
      <c r="L557" s="39"/>
      <c r="M557" s="39"/>
      <c r="N557" s="39"/>
      <c r="O557" s="39"/>
      <c r="P557" s="39"/>
    </row>
    <row r="558" spans="1:17" s="1" customFormat="1" x14ac:dyDescent="0.2">
      <c r="A558" s="40" t="s">
        <v>370</v>
      </c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</row>
    <row r="559" spans="1:17" s="1" customFormat="1" x14ac:dyDescent="0.2"/>
    <row r="560" spans="1:17" s="1" customFormat="1" x14ac:dyDescent="0.2">
      <c r="A560" s="41" t="s">
        <v>371</v>
      </c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</row>
    <row r="561" spans="1:18" s="1" customFormat="1" x14ac:dyDescent="0.2"/>
    <row r="562" spans="1:18" s="1" customFormat="1" x14ac:dyDescent="0.2">
      <c r="A562" s="39"/>
      <c r="B562" s="39"/>
      <c r="C562" s="39"/>
      <c r="D562" s="39"/>
      <c r="E562" s="39"/>
      <c r="F562" s="39"/>
      <c r="G562" s="39"/>
      <c r="H562" s="39"/>
      <c r="I562" s="39"/>
      <c r="J562" s="50" t="s">
        <v>319</v>
      </c>
      <c r="K562" s="50"/>
      <c r="L562" s="39"/>
      <c r="M562" s="39"/>
      <c r="N562" s="39"/>
      <c r="O562" s="39"/>
      <c r="P562" s="39"/>
      <c r="Q562" s="39"/>
    </row>
    <row r="563" spans="1:18" s="1" customFormat="1" x14ac:dyDescent="0.2">
      <c r="A563" s="39" t="s">
        <v>372</v>
      </c>
      <c r="B563" s="39"/>
      <c r="C563" s="39"/>
      <c r="D563" s="39"/>
      <c r="E563" s="39"/>
      <c r="F563" s="39"/>
      <c r="G563" s="39"/>
      <c r="H563" s="39"/>
      <c r="I563" s="39"/>
      <c r="J563" s="30"/>
      <c r="K563" s="39"/>
      <c r="L563" s="39"/>
      <c r="M563" s="39"/>
      <c r="N563" s="39"/>
      <c r="O563" s="39"/>
      <c r="P563" s="39"/>
      <c r="Q563" s="39"/>
    </row>
    <row r="564" spans="1:18" s="1" customFormat="1" x14ac:dyDescent="0.2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</row>
    <row r="565" spans="1:18" s="1" customFormat="1" x14ac:dyDescent="0.2">
      <c r="A565" s="39"/>
      <c r="B565" s="39"/>
      <c r="C565" s="39"/>
      <c r="D565" s="39"/>
      <c r="E565" s="39"/>
      <c r="F565" s="39"/>
      <c r="G565" s="39"/>
      <c r="H565" s="39"/>
      <c r="I565" s="41" t="s">
        <v>373</v>
      </c>
      <c r="J565" s="39"/>
      <c r="K565" s="39"/>
      <c r="L565" s="39"/>
      <c r="M565" s="39"/>
      <c r="N565" s="39"/>
      <c r="O565" s="39"/>
      <c r="P565" s="39"/>
      <c r="Q565" s="39"/>
    </row>
    <row r="566" spans="1:18" s="1" customFormat="1" x14ac:dyDescent="0.2">
      <c r="A566" s="39"/>
      <c r="B566" s="39"/>
      <c r="C566" s="39"/>
      <c r="D566" s="39"/>
      <c r="E566" s="39"/>
      <c r="F566" s="39"/>
      <c r="G566" s="39"/>
      <c r="H566" s="39"/>
      <c r="I566" s="41" t="s">
        <v>374</v>
      </c>
      <c r="J566" s="39"/>
      <c r="K566" s="39"/>
      <c r="L566" s="39"/>
      <c r="M566" s="39"/>
      <c r="N566" s="39"/>
      <c r="O566" s="39"/>
      <c r="P566" s="39"/>
      <c r="Q566" s="39"/>
    </row>
    <row r="567" spans="1:18" s="1" customFormat="1" x14ac:dyDescent="0.2">
      <c r="A567" s="39"/>
      <c r="B567" s="41" t="s">
        <v>474</v>
      </c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</row>
    <row r="568" spans="1:18" s="1" customFormat="1" x14ac:dyDescent="0.2">
      <c r="A568" s="39"/>
      <c r="B568" s="41" t="s">
        <v>475</v>
      </c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</row>
    <row r="569" spans="1:18" s="1" customFormat="1" x14ac:dyDescent="0.2">
      <c r="A569" s="39"/>
      <c r="B569" s="41" t="s">
        <v>479</v>
      </c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</row>
    <row r="570" spans="1:18" x14ac:dyDescent="0.2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</row>
    <row r="571" spans="1:18" x14ac:dyDescent="0.2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P571" s="42" t="s">
        <v>476</v>
      </c>
      <c r="Q571" s="42"/>
      <c r="R571" s="42"/>
    </row>
    <row r="572" spans="1:18" x14ac:dyDescent="0.2">
      <c r="P572" s="42" t="s">
        <v>477</v>
      </c>
      <c r="Q572" s="42"/>
      <c r="R572" s="42"/>
    </row>
  </sheetData>
  <mergeCells count="2683">
    <mergeCell ref="A4:B4"/>
    <mergeCell ref="A5:B5"/>
    <mergeCell ref="A6:S6"/>
    <mergeCell ref="A7:S7"/>
    <mergeCell ref="A9:S9"/>
    <mergeCell ref="J11:K11"/>
    <mergeCell ref="U18:V18"/>
    <mergeCell ref="A19:L19"/>
    <mergeCell ref="M19:N19"/>
    <mergeCell ref="O19:P19"/>
    <mergeCell ref="Q19:R19"/>
    <mergeCell ref="S19:T19"/>
    <mergeCell ref="U19:V19"/>
    <mergeCell ref="A18:L18"/>
    <mergeCell ref="M18:N18"/>
    <mergeCell ref="U16:V16"/>
    <mergeCell ref="A17:L17"/>
    <mergeCell ref="M17:N17"/>
    <mergeCell ref="O17:P17"/>
    <mergeCell ref="Q17:R17"/>
    <mergeCell ref="Q16:R16"/>
    <mergeCell ref="S16:T16"/>
    <mergeCell ref="U17:V17"/>
    <mergeCell ref="S18:T18"/>
    <mergeCell ref="U28:V28"/>
    <mergeCell ref="A30:L30"/>
    <mergeCell ref="M30:N30"/>
    <mergeCell ref="O30:P30"/>
    <mergeCell ref="U22:V22"/>
    <mergeCell ref="A23:L23"/>
    <mergeCell ref="M23:N23"/>
    <mergeCell ref="O23:P23"/>
    <mergeCell ref="Q23:R23"/>
    <mergeCell ref="S23:T23"/>
    <mergeCell ref="U23:V23"/>
    <mergeCell ref="A22:L22"/>
    <mergeCell ref="M22:N22"/>
    <mergeCell ref="O22:P22"/>
    <mergeCell ref="Q22:R22"/>
    <mergeCell ref="S22:T22"/>
    <mergeCell ref="U20:V20"/>
    <mergeCell ref="A21:L21"/>
    <mergeCell ref="M21:N21"/>
    <mergeCell ref="O21:P21"/>
    <mergeCell ref="Q21:R21"/>
    <mergeCell ref="S21:T21"/>
    <mergeCell ref="U21:V21"/>
    <mergeCell ref="A20:L20"/>
    <mergeCell ref="M20:N20"/>
    <mergeCell ref="O20:P20"/>
    <mergeCell ref="Q20:R20"/>
    <mergeCell ref="S20:T20"/>
    <mergeCell ref="S41:T41"/>
    <mergeCell ref="S39:T39"/>
    <mergeCell ref="U39:V39"/>
    <mergeCell ref="A40:L40"/>
    <mergeCell ref="M40:N40"/>
    <mergeCell ref="O40:P40"/>
    <mergeCell ref="Q40:R40"/>
    <mergeCell ref="S40:T40"/>
    <mergeCell ref="U24:V24"/>
    <mergeCell ref="A25:L25"/>
    <mergeCell ref="M25:N25"/>
    <mergeCell ref="O25:P25"/>
    <mergeCell ref="Q25:R25"/>
    <mergeCell ref="S25:T25"/>
    <mergeCell ref="U25:V25"/>
    <mergeCell ref="A24:L24"/>
    <mergeCell ref="M24:N24"/>
    <mergeCell ref="O24:P24"/>
    <mergeCell ref="Q24:R24"/>
    <mergeCell ref="S24:T24"/>
    <mergeCell ref="U26:V26"/>
    <mergeCell ref="J33:K33"/>
    <mergeCell ref="A39:L39"/>
    <mergeCell ref="M39:N39"/>
    <mergeCell ref="O39:P39"/>
    <mergeCell ref="Q39:R39"/>
    <mergeCell ref="U31:V31"/>
    <mergeCell ref="A31:L31"/>
    <mergeCell ref="M31:N31"/>
    <mergeCell ref="O31:P31"/>
    <mergeCell ref="Q31:R31"/>
    <mergeCell ref="S31:T31"/>
    <mergeCell ref="U40:V40"/>
    <mergeCell ref="U43:V43"/>
    <mergeCell ref="A44:L44"/>
    <mergeCell ref="M44:N44"/>
    <mergeCell ref="O44:P44"/>
    <mergeCell ref="Q44:R44"/>
    <mergeCell ref="S44:T44"/>
    <mergeCell ref="U44:V44"/>
    <mergeCell ref="A43:L43"/>
    <mergeCell ref="M43:N43"/>
    <mergeCell ref="O43:P43"/>
    <mergeCell ref="Q43:R43"/>
    <mergeCell ref="S43:T43"/>
    <mergeCell ref="Q30:R30"/>
    <mergeCell ref="S30:T30"/>
    <mergeCell ref="U30:V30"/>
    <mergeCell ref="A28:L28"/>
    <mergeCell ref="M28:N28"/>
    <mergeCell ref="O28:P28"/>
    <mergeCell ref="Q28:R28"/>
    <mergeCell ref="S28:T28"/>
    <mergeCell ref="U41:V41"/>
    <mergeCell ref="A42:L42"/>
    <mergeCell ref="M42:N42"/>
    <mergeCell ref="O42:P42"/>
    <mergeCell ref="Q42:R42"/>
    <mergeCell ref="S42:T42"/>
    <mergeCell ref="U42:V42"/>
    <mergeCell ref="A41:L41"/>
    <mergeCell ref="M41:N41"/>
    <mergeCell ref="O41:P41"/>
    <mergeCell ref="Q41:R41"/>
    <mergeCell ref="U47:V47"/>
    <mergeCell ref="A48:L48"/>
    <mergeCell ref="M48:N48"/>
    <mergeCell ref="O48:P48"/>
    <mergeCell ref="Q48:R48"/>
    <mergeCell ref="S48:T48"/>
    <mergeCell ref="U48:V48"/>
    <mergeCell ref="A47:L47"/>
    <mergeCell ref="M47:N47"/>
    <mergeCell ref="O47:P47"/>
    <mergeCell ref="Q47:R47"/>
    <mergeCell ref="S47:T47"/>
    <mergeCell ref="U45:V45"/>
    <mergeCell ref="A46:L46"/>
    <mergeCell ref="M46:N46"/>
    <mergeCell ref="O46:P46"/>
    <mergeCell ref="Q46:R46"/>
    <mergeCell ref="S46:T46"/>
    <mergeCell ref="U46:V46"/>
    <mergeCell ref="A45:L45"/>
    <mergeCell ref="M45:N45"/>
    <mergeCell ref="O45:P45"/>
    <mergeCell ref="Q45:R45"/>
    <mergeCell ref="S45:T45"/>
    <mergeCell ref="U51:V51"/>
    <mergeCell ref="A52:L52"/>
    <mergeCell ref="M52:N52"/>
    <mergeCell ref="O52:P52"/>
    <mergeCell ref="Q52:R52"/>
    <mergeCell ref="S52:T52"/>
    <mergeCell ref="U52:V52"/>
    <mergeCell ref="A51:L51"/>
    <mergeCell ref="M51:N51"/>
    <mergeCell ref="O51:P51"/>
    <mergeCell ref="Q51:R51"/>
    <mergeCell ref="S51:T51"/>
    <mergeCell ref="U49:V49"/>
    <mergeCell ref="A50:L50"/>
    <mergeCell ref="M50:N50"/>
    <mergeCell ref="O50:P50"/>
    <mergeCell ref="Q50:R50"/>
    <mergeCell ref="S50:T50"/>
    <mergeCell ref="U50:V50"/>
    <mergeCell ref="A49:L49"/>
    <mergeCell ref="M49:N49"/>
    <mergeCell ref="O49:P49"/>
    <mergeCell ref="Q49:R49"/>
    <mergeCell ref="S49:T49"/>
    <mergeCell ref="U56:V56"/>
    <mergeCell ref="A57:L57"/>
    <mergeCell ref="M57:N57"/>
    <mergeCell ref="O57:P57"/>
    <mergeCell ref="Q57:R57"/>
    <mergeCell ref="S57:T57"/>
    <mergeCell ref="U57:V57"/>
    <mergeCell ref="A56:L56"/>
    <mergeCell ref="M56:N56"/>
    <mergeCell ref="O56:P56"/>
    <mergeCell ref="Q56:R56"/>
    <mergeCell ref="S56:T56"/>
    <mergeCell ref="U53:V53"/>
    <mergeCell ref="A55:L55"/>
    <mergeCell ref="M55:N55"/>
    <mergeCell ref="O55:P55"/>
    <mergeCell ref="Q55:R55"/>
    <mergeCell ref="S55:T55"/>
    <mergeCell ref="U55:V55"/>
    <mergeCell ref="A53:L53"/>
    <mergeCell ref="M53:N53"/>
    <mergeCell ref="O53:P53"/>
    <mergeCell ref="Q53:R53"/>
    <mergeCell ref="S53:T53"/>
    <mergeCell ref="A54:L54"/>
    <mergeCell ref="M54:N54"/>
    <mergeCell ref="O54:P54"/>
    <mergeCell ref="Q54:R54"/>
    <mergeCell ref="S54:T54"/>
    <mergeCell ref="U54:V54"/>
    <mergeCell ref="U60:V60"/>
    <mergeCell ref="A61:L61"/>
    <mergeCell ref="M61:N61"/>
    <mergeCell ref="O61:P61"/>
    <mergeCell ref="Q61:R61"/>
    <mergeCell ref="S61:T61"/>
    <mergeCell ref="U61:V61"/>
    <mergeCell ref="A60:L60"/>
    <mergeCell ref="M60:N60"/>
    <mergeCell ref="O60:P60"/>
    <mergeCell ref="Q60:R60"/>
    <mergeCell ref="S60:T60"/>
    <mergeCell ref="U58:V58"/>
    <mergeCell ref="A59:L59"/>
    <mergeCell ref="M59:N59"/>
    <mergeCell ref="O59:P59"/>
    <mergeCell ref="Q59:R59"/>
    <mergeCell ref="S59:T59"/>
    <mergeCell ref="U59:V59"/>
    <mergeCell ref="A58:L58"/>
    <mergeCell ref="M58:N58"/>
    <mergeCell ref="O58:P58"/>
    <mergeCell ref="Q58:R58"/>
    <mergeCell ref="S58:T58"/>
    <mergeCell ref="U64:V64"/>
    <mergeCell ref="A65:L65"/>
    <mergeCell ref="M65:N65"/>
    <mergeCell ref="O65:P65"/>
    <mergeCell ref="Q65:R65"/>
    <mergeCell ref="S65:T65"/>
    <mergeCell ref="U65:V65"/>
    <mergeCell ref="A64:L64"/>
    <mergeCell ref="M64:N64"/>
    <mergeCell ref="O64:P64"/>
    <mergeCell ref="Q64:R64"/>
    <mergeCell ref="S64:T64"/>
    <mergeCell ref="U62:V62"/>
    <mergeCell ref="A63:L63"/>
    <mergeCell ref="M63:N63"/>
    <mergeCell ref="O63:P63"/>
    <mergeCell ref="Q63:R63"/>
    <mergeCell ref="S63:T63"/>
    <mergeCell ref="U63:V63"/>
    <mergeCell ref="A62:L62"/>
    <mergeCell ref="M62:N62"/>
    <mergeCell ref="O62:P62"/>
    <mergeCell ref="Q62:R62"/>
    <mergeCell ref="S62:T62"/>
    <mergeCell ref="U68:V68"/>
    <mergeCell ref="A69:L69"/>
    <mergeCell ref="M69:N69"/>
    <mergeCell ref="O69:P69"/>
    <mergeCell ref="Q69:R69"/>
    <mergeCell ref="S69:T69"/>
    <mergeCell ref="U69:V69"/>
    <mergeCell ref="A68:L68"/>
    <mergeCell ref="M68:N68"/>
    <mergeCell ref="O68:P68"/>
    <mergeCell ref="Q68:R68"/>
    <mergeCell ref="S68:T68"/>
    <mergeCell ref="U66:V66"/>
    <mergeCell ref="A67:L67"/>
    <mergeCell ref="M67:N67"/>
    <mergeCell ref="O67:P67"/>
    <mergeCell ref="Q67:R67"/>
    <mergeCell ref="S67:T67"/>
    <mergeCell ref="U67:V67"/>
    <mergeCell ref="A66:L66"/>
    <mergeCell ref="M66:N66"/>
    <mergeCell ref="O66:P66"/>
    <mergeCell ref="Q66:R66"/>
    <mergeCell ref="S66:T66"/>
    <mergeCell ref="U72:V72"/>
    <mergeCell ref="A73:L73"/>
    <mergeCell ref="M73:N73"/>
    <mergeCell ref="O73:P73"/>
    <mergeCell ref="Q73:R73"/>
    <mergeCell ref="S73:T73"/>
    <mergeCell ref="U73:V73"/>
    <mergeCell ref="A72:L72"/>
    <mergeCell ref="M72:N72"/>
    <mergeCell ref="O72:P72"/>
    <mergeCell ref="Q72:R72"/>
    <mergeCell ref="S72:T72"/>
    <mergeCell ref="U70:V70"/>
    <mergeCell ref="A71:L71"/>
    <mergeCell ref="M71:N71"/>
    <mergeCell ref="O71:P71"/>
    <mergeCell ref="Q71:R71"/>
    <mergeCell ref="S71:T71"/>
    <mergeCell ref="U71:V71"/>
    <mergeCell ref="A70:L70"/>
    <mergeCell ref="M70:N70"/>
    <mergeCell ref="O70:P70"/>
    <mergeCell ref="Q70:R70"/>
    <mergeCell ref="S70:T70"/>
    <mergeCell ref="U76:V76"/>
    <mergeCell ref="A77:L77"/>
    <mergeCell ref="M77:N77"/>
    <mergeCell ref="O77:P77"/>
    <mergeCell ref="Q77:R77"/>
    <mergeCell ref="S77:T77"/>
    <mergeCell ref="U77:V77"/>
    <mergeCell ref="A76:L76"/>
    <mergeCell ref="M76:N76"/>
    <mergeCell ref="O76:P76"/>
    <mergeCell ref="Q76:R76"/>
    <mergeCell ref="S76:T76"/>
    <mergeCell ref="U74:V74"/>
    <mergeCell ref="A75:L75"/>
    <mergeCell ref="M75:N75"/>
    <mergeCell ref="O75:P75"/>
    <mergeCell ref="Q75:R75"/>
    <mergeCell ref="S75:T75"/>
    <mergeCell ref="U75:V75"/>
    <mergeCell ref="A74:L74"/>
    <mergeCell ref="M74:N74"/>
    <mergeCell ref="O74:P74"/>
    <mergeCell ref="Q74:R74"/>
    <mergeCell ref="S74:T74"/>
    <mergeCell ref="U80:V80"/>
    <mergeCell ref="A81:L81"/>
    <mergeCell ref="M81:N81"/>
    <mergeCell ref="O81:P81"/>
    <mergeCell ref="Q81:R81"/>
    <mergeCell ref="S81:T81"/>
    <mergeCell ref="U81:V81"/>
    <mergeCell ref="A80:L80"/>
    <mergeCell ref="M80:N80"/>
    <mergeCell ref="O80:P80"/>
    <mergeCell ref="Q80:R80"/>
    <mergeCell ref="S80:T80"/>
    <mergeCell ref="U78:V78"/>
    <mergeCell ref="A79:L79"/>
    <mergeCell ref="M79:N79"/>
    <mergeCell ref="O79:P79"/>
    <mergeCell ref="Q79:R79"/>
    <mergeCell ref="S79:T79"/>
    <mergeCell ref="U79:V79"/>
    <mergeCell ref="A78:L78"/>
    <mergeCell ref="M78:N78"/>
    <mergeCell ref="O78:P78"/>
    <mergeCell ref="Q78:R78"/>
    <mergeCell ref="S78:T78"/>
    <mergeCell ref="U84:V84"/>
    <mergeCell ref="A85:L85"/>
    <mergeCell ref="M85:N85"/>
    <mergeCell ref="O85:P85"/>
    <mergeCell ref="Q85:R85"/>
    <mergeCell ref="S85:T85"/>
    <mergeCell ref="U85:V85"/>
    <mergeCell ref="A84:L84"/>
    <mergeCell ref="M84:N84"/>
    <mergeCell ref="O84:P84"/>
    <mergeCell ref="Q84:R84"/>
    <mergeCell ref="S84:T84"/>
    <mergeCell ref="U82:V82"/>
    <mergeCell ref="A83:L83"/>
    <mergeCell ref="M83:N83"/>
    <mergeCell ref="O83:P83"/>
    <mergeCell ref="Q83:R83"/>
    <mergeCell ref="S83:T83"/>
    <mergeCell ref="U83:V83"/>
    <mergeCell ref="A82:L82"/>
    <mergeCell ref="M82:N82"/>
    <mergeCell ref="O82:P82"/>
    <mergeCell ref="Q82:R82"/>
    <mergeCell ref="S82:T82"/>
    <mergeCell ref="U88:V88"/>
    <mergeCell ref="A89:L89"/>
    <mergeCell ref="M89:N89"/>
    <mergeCell ref="O89:P89"/>
    <mergeCell ref="Q89:R89"/>
    <mergeCell ref="S89:T89"/>
    <mergeCell ref="U89:V89"/>
    <mergeCell ref="A88:L88"/>
    <mergeCell ref="M88:N88"/>
    <mergeCell ref="O88:P88"/>
    <mergeCell ref="Q88:R88"/>
    <mergeCell ref="S88:T88"/>
    <mergeCell ref="U86:V86"/>
    <mergeCell ref="A87:L87"/>
    <mergeCell ref="M87:N87"/>
    <mergeCell ref="O87:P87"/>
    <mergeCell ref="Q87:R87"/>
    <mergeCell ref="S87:T87"/>
    <mergeCell ref="U87:V87"/>
    <mergeCell ref="A86:L86"/>
    <mergeCell ref="M86:N86"/>
    <mergeCell ref="O86:P86"/>
    <mergeCell ref="Q86:R86"/>
    <mergeCell ref="S86:T86"/>
    <mergeCell ref="U92:V92"/>
    <mergeCell ref="A93:L93"/>
    <mergeCell ref="M93:N93"/>
    <mergeCell ref="O93:P93"/>
    <mergeCell ref="Q93:R93"/>
    <mergeCell ref="S93:T93"/>
    <mergeCell ref="U93:V93"/>
    <mergeCell ref="A92:L92"/>
    <mergeCell ref="M92:N92"/>
    <mergeCell ref="O92:P92"/>
    <mergeCell ref="Q92:R92"/>
    <mergeCell ref="S92:T92"/>
    <mergeCell ref="U90:V90"/>
    <mergeCell ref="A91:L91"/>
    <mergeCell ref="M91:N91"/>
    <mergeCell ref="O91:P91"/>
    <mergeCell ref="Q91:R91"/>
    <mergeCell ref="S91:T91"/>
    <mergeCell ref="U91:V91"/>
    <mergeCell ref="A90:L90"/>
    <mergeCell ref="M90:N90"/>
    <mergeCell ref="O90:P90"/>
    <mergeCell ref="Q90:R90"/>
    <mergeCell ref="S90:T90"/>
    <mergeCell ref="U96:V96"/>
    <mergeCell ref="A97:L97"/>
    <mergeCell ref="M97:N97"/>
    <mergeCell ref="O97:P97"/>
    <mergeCell ref="Q97:R97"/>
    <mergeCell ref="S97:T97"/>
    <mergeCell ref="U97:V97"/>
    <mergeCell ref="A96:L96"/>
    <mergeCell ref="M96:N96"/>
    <mergeCell ref="O96:P96"/>
    <mergeCell ref="Q96:R96"/>
    <mergeCell ref="S96:T96"/>
    <mergeCell ref="U94:V94"/>
    <mergeCell ref="A95:L95"/>
    <mergeCell ref="M95:N95"/>
    <mergeCell ref="O95:P95"/>
    <mergeCell ref="Q95:R95"/>
    <mergeCell ref="S95:T95"/>
    <mergeCell ref="U95:V95"/>
    <mergeCell ref="A94:L94"/>
    <mergeCell ref="M94:N94"/>
    <mergeCell ref="O94:P94"/>
    <mergeCell ref="Q94:R94"/>
    <mergeCell ref="S94:T94"/>
    <mergeCell ref="U100:V100"/>
    <mergeCell ref="A101:L101"/>
    <mergeCell ref="M101:N101"/>
    <mergeCell ref="O101:P101"/>
    <mergeCell ref="Q101:R101"/>
    <mergeCell ref="S101:T101"/>
    <mergeCell ref="U101:V101"/>
    <mergeCell ref="A100:L100"/>
    <mergeCell ref="M100:N100"/>
    <mergeCell ref="O100:P100"/>
    <mergeCell ref="Q100:R100"/>
    <mergeCell ref="S100:T100"/>
    <mergeCell ref="U98:V98"/>
    <mergeCell ref="A99:L99"/>
    <mergeCell ref="M99:N99"/>
    <mergeCell ref="O99:P99"/>
    <mergeCell ref="Q99:R99"/>
    <mergeCell ref="S99:T99"/>
    <mergeCell ref="U99:V99"/>
    <mergeCell ref="A98:L98"/>
    <mergeCell ref="M98:N98"/>
    <mergeCell ref="O98:P98"/>
    <mergeCell ref="Q98:R98"/>
    <mergeCell ref="S98:T98"/>
    <mergeCell ref="U104:V104"/>
    <mergeCell ref="A105:L105"/>
    <mergeCell ref="M105:N105"/>
    <mergeCell ref="O105:P105"/>
    <mergeCell ref="Q105:R105"/>
    <mergeCell ref="S105:T105"/>
    <mergeCell ref="U105:V105"/>
    <mergeCell ref="A104:L104"/>
    <mergeCell ref="M104:N104"/>
    <mergeCell ref="O104:P104"/>
    <mergeCell ref="Q104:R104"/>
    <mergeCell ref="S104:T104"/>
    <mergeCell ref="U102:V102"/>
    <mergeCell ref="A103:L103"/>
    <mergeCell ref="M103:N103"/>
    <mergeCell ref="O103:P103"/>
    <mergeCell ref="Q103:R103"/>
    <mergeCell ref="S103:T103"/>
    <mergeCell ref="U103:V103"/>
    <mergeCell ref="A102:L102"/>
    <mergeCell ref="M102:N102"/>
    <mergeCell ref="O102:P102"/>
    <mergeCell ref="Q102:R102"/>
    <mergeCell ref="S102:T102"/>
    <mergeCell ref="U108:V108"/>
    <mergeCell ref="A109:L109"/>
    <mergeCell ref="M109:N109"/>
    <mergeCell ref="O109:P109"/>
    <mergeCell ref="Q109:R109"/>
    <mergeCell ref="S109:T109"/>
    <mergeCell ref="U109:V109"/>
    <mergeCell ref="A108:L108"/>
    <mergeCell ref="M108:N108"/>
    <mergeCell ref="O108:P108"/>
    <mergeCell ref="Q108:R108"/>
    <mergeCell ref="S108:T108"/>
    <mergeCell ref="U106:V106"/>
    <mergeCell ref="A107:L107"/>
    <mergeCell ref="M107:N107"/>
    <mergeCell ref="O107:P107"/>
    <mergeCell ref="Q107:R107"/>
    <mergeCell ref="S107:T107"/>
    <mergeCell ref="U107:V107"/>
    <mergeCell ref="A106:L106"/>
    <mergeCell ref="M106:N106"/>
    <mergeCell ref="O106:P106"/>
    <mergeCell ref="Q106:R106"/>
    <mergeCell ref="S106:T106"/>
    <mergeCell ref="U112:V112"/>
    <mergeCell ref="A113:L113"/>
    <mergeCell ref="M113:N113"/>
    <mergeCell ref="O113:P113"/>
    <mergeCell ref="Q113:R113"/>
    <mergeCell ref="S113:T113"/>
    <mergeCell ref="U113:V113"/>
    <mergeCell ref="A112:L112"/>
    <mergeCell ref="M112:N112"/>
    <mergeCell ref="O112:P112"/>
    <mergeCell ref="Q112:R112"/>
    <mergeCell ref="S112:T112"/>
    <mergeCell ref="U110:V110"/>
    <mergeCell ref="A111:L111"/>
    <mergeCell ref="M111:N111"/>
    <mergeCell ref="O111:P111"/>
    <mergeCell ref="Q111:R111"/>
    <mergeCell ref="S111:T111"/>
    <mergeCell ref="U111:V111"/>
    <mergeCell ref="A110:L110"/>
    <mergeCell ref="M110:N110"/>
    <mergeCell ref="O110:P110"/>
    <mergeCell ref="Q110:R110"/>
    <mergeCell ref="S110:T110"/>
    <mergeCell ref="U116:V116"/>
    <mergeCell ref="A117:L117"/>
    <mergeCell ref="M117:N117"/>
    <mergeCell ref="O117:P117"/>
    <mergeCell ref="Q117:R117"/>
    <mergeCell ref="S117:T117"/>
    <mergeCell ref="U117:V117"/>
    <mergeCell ref="A116:L116"/>
    <mergeCell ref="M116:N116"/>
    <mergeCell ref="O116:P116"/>
    <mergeCell ref="Q116:R116"/>
    <mergeCell ref="S116:T116"/>
    <mergeCell ref="U114:V114"/>
    <mergeCell ref="A115:L115"/>
    <mergeCell ref="M115:N115"/>
    <mergeCell ref="O115:P115"/>
    <mergeCell ref="Q115:R115"/>
    <mergeCell ref="S115:T115"/>
    <mergeCell ref="U115:V115"/>
    <mergeCell ref="A114:L114"/>
    <mergeCell ref="M114:N114"/>
    <mergeCell ref="O114:P114"/>
    <mergeCell ref="Q114:R114"/>
    <mergeCell ref="S114:T114"/>
    <mergeCell ref="U120:V120"/>
    <mergeCell ref="A121:L121"/>
    <mergeCell ref="M121:N121"/>
    <mergeCell ref="O121:P121"/>
    <mergeCell ref="Q121:R121"/>
    <mergeCell ref="S121:T121"/>
    <mergeCell ref="U121:V121"/>
    <mergeCell ref="A120:L120"/>
    <mergeCell ref="M120:N120"/>
    <mergeCell ref="O120:P120"/>
    <mergeCell ref="Q120:R120"/>
    <mergeCell ref="S120:T120"/>
    <mergeCell ref="U118:V118"/>
    <mergeCell ref="A119:L119"/>
    <mergeCell ref="M119:N119"/>
    <mergeCell ref="O119:P119"/>
    <mergeCell ref="Q119:R119"/>
    <mergeCell ref="S119:T119"/>
    <mergeCell ref="U119:V119"/>
    <mergeCell ref="A118:L118"/>
    <mergeCell ref="M118:N118"/>
    <mergeCell ref="O118:P118"/>
    <mergeCell ref="Q118:R118"/>
    <mergeCell ref="S118:T118"/>
    <mergeCell ref="U125:V125"/>
    <mergeCell ref="A126:L126"/>
    <mergeCell ref="M126:N126"/>
    <mergeCell ref="O126:P126"/>
    <mergeCell ref="Q126:R126"/>
    <mergeCell ref="S126:T126"/>
    <mergeCell ref="U126:V126"/>
    <mergeCell ref="A125:L125"/>
    <mergeCell ref="M125:N125"/>
    <mergeCell ref="O125:P125"/>
    <mergeCell ref="Q125:R125"/>
    <mergeCell ref="S125:T125"/>
    <mergeCell ref="U122:V122"/>
    <mergeCell ref="A124:L124"/>
    <mergeCell ref="M124:N124"/>
    <mergeCell ref="O124:P124"/>
    <mergeCell ref="Q124:R124"/>
    <mergeCell ref="S124:T124"/>
    <mergeCell ref="U124:V124"/>
    <mergeCell ref="A122:L122"/>
    <mergeCell ref="M122:N122"/>
    <mergeCell ref="O122:P122"/>
    <mergeCell ref="Q122:R122"/>
    <mergeCell ref="S122:T122"/>
    <mergeCell ref="A123:L123"/>
    <mergeCell ref="M123:N123"/>
    <mergeCell ref="O123:P123"/>
    <mergeCell ref="Q123:R123"/>
    <mergeCell ref="S123:T123"/>
    <mergeCell ref="U123:V123"/>
    <mergeCell ref="U129:V129"/>
    <mergeCell ref="A130:L130"/>
    <mergeCell ref="M130:N130"/>
    <mergeCell ref="O130:P130"/>
    <mergeCell ref="Q130:R130"/>
    <mergeCell ref="S130:T130"/>
    <mergeCell ref="U130:V130"/>
    <mergeCell ref="A129:L129"/>
    <mergeCell ref="M129:N129"/>
    <mergeCell ref="O129:P129"/>
    <mergeCell ref="Q129:R129"/>
    <mergeCell ref="S129:T129"/>
    <mergeCell ref="U127:V127"/>
    <mergeCell ref="A128:L128"/>
    <mergeCell ref="M128:N128"/>
    <mergeCell ref="O128:P128"/>
    <mergeCell ref="Q128:R128"/>
    <mergeCell ref="S128:T128"/>
    <mergeCell ref="U128:V128"/>
    <mergeCell ref="A127:L127"/>
    <mergeCell ref="M127:N127"/>
    <mergeCell ref="O127:P127"/>
    <mergeCell ref="Q127:R127"/>
    <mergeCell ref="S127:T127"/>
    <mergeCell ref="A138:L138"/>
    <mergeCell ref="M138:N138"/>
    <mergeCell ref="O138:P138"/>
    <mergeCell ref="U133:V133"/>
    <mergeCell ref="A134:L134"/>
    <mergeCell ref="M134:N134"/>
    <mergeCell ref="O134:P134"/>
    <mergeCell ref="Q134:R134"/>
    <mergeCell ref="S134:T134"/>
    <mergeCell ref="U134:V134"/>
    <mergeCell ref="A133:L133"/>
    <mergeCell ref="M133:N133"/>
    <mergeCell ref="O133:P133"/>
    <mergeCell ref="Q133:R133"/>
    <mergeCell ref="S133:T133"/>
    <mergeCell ref="U131:V131"/>
    <mergeCell ref="A132:L132"/>
    <mergeCell ref="M132:N132"/>
    <mergeCell ref="O132:P132"/>
    <mergeCell ref="Q132:R132"/>
    <mergeCell ref="S132:T132"/>
    <mergeCell ref="U132:V132"/>
    <mergeCell ref="A131:L131"/>
    <mergeCell ref="M131:N131"/>
    <mergeCell ref="O131:P131"/>
    <mergeCell ref="Q131:R131"/>
    <mergeCell ref="S131:T131"/>
    <mergeCell ref="U137:V137"/>
    <mergeCell ref="A137:L137"/>
    <mergeCell ref="M137:N137"/>
    <mergeCell ref="O137:P137"/>
    <mergeCell ref="Q137:R137"/>
    <mergeCell ref="S137:T137"/>
    <mergeCell ref="U135:V135"/>
    <mergeCell ref="A136:L136"/>
    <mergeCell ref="M136:N136"/>
    <mergeCell ref="O136:P136"/>
    <mergeCell ref="Q136:R136"/>
    <mergeCell ref="S136:T136"/>
    <mergeCell ref="U136:V136"/>
    <mergeCell ref="A135:L135"/>
    <mergeCell ref="M135:N135"/>
    <mergeCell ref="O135:P135"/>
    <mergeCell ref="Q135:R135"/>
    <mergeCell ref="S135:T135"/>
    <mergeCell ref="U144:V144"/>
    <mergeCell ref="A145:L145"/>
    <mergeCell ref="M145:N145"/>
    <mergeCell ref="O145:P145"/>
    <mergeCell ref="Q145:R145"/>
    <mergeCell ref="S145:T145"/>
    <mergeCell ref="U145:V145"/>
    <mergeCell ref="A144:L144"/>
    <mergeCell ref="M144:N144"/>
    <mergeCell ref="O144:P144"/>
    <mergeCell ref="Q144:R144"/>
    <mergeCell ref="S144:T144"/>
    <mergeCell ref="U140:V140"/>
    <mergeCell ref="A141:L141"/>
    <mergeCell ref="M141:N141"/>
    <mergeCell ref="O141:P141"/>
    <mergeCell ref="Q141:R141"/>
    <mergeCell ref="S141:T141"/>
    <mergeCell ref="U141:V141"/>
    <mergeCell ref="A140:L140"/>
    <mergeCell ref="M140:N140"/>
    <mergeCell ref="O140:P140"/>
    <mergeCell ref="Q140:R140"/>
    <mergeCell ref="S140:T140"/>
    <mergeCell ref="U148:V148"/>
    <mergeCell ref="A149:L149"/>
    <mergeCell ref="M149:N149"/>
    <mergeCell ref="O149:P149"/>
    <mergeCell ref="Q149:R149"/>
    <mergeCell ref="S149:T149"/>
    <mergeCell ref="U149:V149"/>
    <mergeCell ref="A148:L148"/>
    <mergeCell ref="M148:N148"/>
    <mergeCell ref="O148:P148"/>
    <mergeCell ref="Q148:R148"/>
    <mergeCell ref="S148:T148"/>
    <mergeCell ref="U146:V146"/>
    <mergeCell ref="A147:L147"/>
    <mergeCell ref="M147:N147"/>
    <mergeCell ref="O147:P147"/>
    <mergeCell ref="Q147:R147"/>
    <mergeCell ref="S147:T147"/>
    <mergeCell ref="U147:V147"/>
    <mergeCell ref="A146:L146"/>
    <mergeCell ref="M146:N146"/>
    <mergeCell ref="O146:P146"/>
    <mergeCell ref="Q146:R146"/>
    <mergeCell ref="S146:T146"/>
    <mergeCell ref="U152:V152"/>
    <mergeCell ref="A153:L153"/>
    <mergeCell ref="M153:N153"/>
    <mergeCell ref="O153:P153"/>
    <mergeCell ref="Q153:R153"/>
    <mergeCell ref="S153:T153"/>
    <mergeCell ref="U153:V153"/>
    <mergeCell ref="A152:L152"/>
    <mergeCell ref="M152:N152"/>
    <mergeCell ref="O152:P152"/>
    <mergeCell ref="Q152:R152"/>
    <mergeCell ref="S152:T152"/>
    <mergeCell ref="U150:V150"/>
    <mergeCell ref="A151:L151"/>
    <mergeCell ref="M151:N151"/>
    <mergeCell ref="O151:P151"/>
    <mergeCell ref="Q151:R151"/>
    <mergeCell ref="S151:T151"/>
    <mergeCell ref="U151:V151"/>
    <mergeCell ref="A150:L150"/>
    <mergeCell ref="M150:N150"/>
    <mergeCell ref="O150:P150"/>
    <mergeCell ref="Q150:R150"/>
    <mergeCell ref="S150:T150"/>
    <mergeCell ref="U156:V156"/>
    <mergeCell ref="A157:L157"/>
    <mergeCell ref="M157:N157"/>
    <mergeCell ref="O157:P157"/>
    <mergeCell ref="Q157:R157"/>
    <mergeCell ref="S157:T157"/>
    <mergeCell ref="U157:V157"/>
    <mergeCell ref="A156:L156"/>
    <mergeCell ref="M156:N156"/>
    <mergeCell ref="O156:P156"/>
    <mergeCell ref="Q156:R156"/>
    <mergeCell ref="S156:T156"/>
    <mergeCell ref="U154:V154"/>
    <mergeCell ref="A155:L155"/>
    <mergeCell ref="M155:N155"/>
    <mergeCell ref="O155:P155"/>
    <mergeCell ref="Q155:R155"/>
    <mergeCell ref="S155:T155"/>
    <mergeCell ref="U155:V155"/>
    <mergeCell ref="A154:L154"/>
    <mergeCell ref="M154:N154"/>
    <mergeCell ref="O154:P154"/>
    <mergeCell ref="Q154:R154"/>
    <mergeCell ref="S154:T154"/>
    <mergeCell ref="A163:L163"/>
    <mergeCell ref="M163:N163"/>
    <mergeCell ref="O163:P163"/>
    <mergeCell ref="Q163:R163"/>
    <mergeCell ref="S163:T163"/>
    <mergeCell ref="U163:V163"/>
    <mergeCell ref="S158:T158"/>
    <mergeCell ref="U158:V158"/>
    <mergeCell ref="A159:L159"/>
    <mergeCell ref="M159:N159"/>
    <mergeCell ref="O159:P159"/>
    <mergeCell ref="Q159:R159"/>
    <mergeCell ref="S159:T159"/>
    <mergeCell ref="U159:V159"/>
    <mergeCell ref="A158:L158"/>
    <mergeCell ref="M158:N158"/>
    <mergeCell ref="O158:P158"/>
    <mergeCell ref="Q158:R158"/>
    <mergeCell ref="A160:L160"/>
    <mergeCell ref="M160:N160"/>
    <mergeCell ref="O160:P160"/>
    <mergeCell ref="Q160:R160"/>
    <mergeCell ref="S160:T160"/>
    <mergeCell ref="U160:V160"/>
    <mergeCell ref="A161:L161"/>
    <mergeCell ref="M161:N161"/>
    <mergeCell ref="O161:P161"/>
    <mergeCell ref="Q161:R161"/>
    <mergeCell ref="S161:T161"/>
    <mergeCell ref="U161:V161"/>
    <mergeCell ref="A162:L162"/>
    <mergeCell ref="M162:N162"/>
    <mergeCell ref="U166:V166"/>
    <mergeCell ref="A167:L167"/>
    <mergeCell ref="M167:N167"/>
    <mergeCell ref="O167:P167"/>
    <mergeCell ref="Q167:R167"/>
    <mergeCell ref="S167:T167"/>
    <mergeCell ref="U167:V167"/>
    <mergeCell ref="A166:L166"/>
    <mergeCell ref="M166:N166"/>
    <mergeCell ref="O166:P166"/>
    <mergeCell ref="Q166:R166"/>
    <mergeCell ref="S166:T166"/>
    <mergeCell ref="U164:V164"/>
    <mergeCell ref="A165:L165"/>
    <mergeCell ref="M165:N165"/>
    <mergeCell ref="O165:P165"/>
    <mergeCell ref="Q165:R165"/>
    <mergeCell ref="S165:T165"/>
    <mergeCell ref="U165:V165"/>
    <mergeCell ref="A164:L164"/>
    <mergeCell ref="M164:N164"/>
    <mergeCell ref="O164:P164"/>
    <mergeCell ref="Q164:R164"/>
    <mergeCell ref="S164:T164"/>
    <mergeCell ref="Q172:R172"/>
    <mergeCell ref="S172:T172"/>
    <mergeCell ref="U170:V170"/>
    <mergeCell ref="A171:L171"/>
    <mergeCell ref="M171:N171"/>
    <mergeCell ref="O171:P171"/>
    <mergeCell ref="Q171:R171"/>
    <mergeCell ref="S171:T171"/>
    <mergeCell ref="U171:V171"/>
    <mergeCell ref="A170:L170"/>
    <mergeCell ref="M170:N170"/>
    <mergeCell ref="O170:P170"/>
    <mergeCell ref="Q170:R170"/>
    <mergeCell ref="S170:T170"/>
    <mergeCell ref="U168:V168"/>
    <mergeCell ref="A169:L169"/>
    <mergeCell ref="M169:N169"/>
    <mergeCell ref="O169:P169"/>
    <mergeCell ref="Q169:R169"/>
    <mergeCell ref="S169:T169"/>
    <mergeCell ref="U169:V169"/>
    <mergeCell ref="A168:L168"/>
    <mergeCell ref="M168:N168"/>
    <mergeCell ref="O168:P168"/>
    <mergeCell ref="Q168:R168"/>
    <mergeCell ref="S168:T168"/>
    <mergeCell ref="O184:P184"/>
    <mergeCell ref="A185:F185"/>
    <mergeCell ref="G185:H185"/>
    <mergeCell ref="I185:J185"/>
    <mergeCell ref="K185:L185"/>
    <mergeCell ref="M185:N185"/>
    <mergeCell ref="O185:P185"/>
    <mergeCell ref="A184:F184"/>
    <mergeCell ref="G184:H184"/>
    <mergeCell ref="I184:J184"/>
    <mergeCell ref="K184:L184"/>
    <mergeCell ref="M184:N184"/>
    <mergeCell ref="U175:V175"/>
    <mergeCell ref="A176:L176"/>
    <mergeCell ref="M176:N176"/>
    <mergeCell ref="O176:P176"/>
    <mergeCell ref="Q176:R176"/>
    <mergeCell ref="S176:T176"/>
    <mergeCell ref="U176:V176"/>
    <mergeCell ref="A175:L175"/>
    <mergeCell ref="M175:N175"/>
    <mergeCell ref="O175:P175"/>
    <mergeCell ref="Q175:R175"/>
    <mergeCell ref="S175:T175"/>
    <mergeCell ref="A178:L178"/>
    <mergeCell ref="M178:N178"/>
    <mergeCell ref="O178:P178"/>
    <mergeCell ref="S180:T180"/>
    <mergeCell ref="U180:V180"/>
    <mergeCell ref="U177:V177"/>
    <mergeCell ref="Q178:R178"/>
    <mergeCell ref="S178:T178"/>
    <mergeCell ref="O188:P188"/>
    <mergeCell ref="A189:F189"/>
    <mergeCell ref="G189:H189"/>
    <mergeCell ref="I189:J189"/>
    <mergeCell ref="K189:L189"/>
    <mergeCell ref="M189:N189"/>
    <mergeCell ref="O189:P189"/>
    <mergeCell ref="A188:F188"/>
    <mergeCell ref="G188:H188"/>
    <mergeCell ref="I188:J188"/>
    <mergeCell ref="K188:L188"/>
    <mergeCell ref="M188:N188"/>
    <mergeCell ref="O186:P186"/>
    <mergeCell ref="A187:F187"/>
    <mergeCell ref="G187:H187"/>
    <mergeCell ref="I187:J187"/>
    <mergeCell ref="K187:L187"/>
    <mergeCell ref="M187:N187"/>
    <mergeCell ref="O187:P187"/>
    <mergeCell ref="A186:F186"/>
    <mergeCell ref="G186:H186"/>
    <mergeCell ref="I186:J186"/>
    <mergeCell ref="K186:L186"/>
    <mergeCell ref="M186:N186"/>
    <mergeCell ref="O192:P192"/>
    <mergeCell ref="A193:F193"/>
    <mergeCell ref="G193:H193"/>
    <mergeCell ref="I193:J193"/>
    <mergeCell ref="K193:L193"/>
    <mergeCell ref="M193:N193"/>
    <mergeCell ref="O193:P193"/>
    <mergeCell ref="A192:F192"/>
    <mergeCell ref="G192:H192"/>
    <mergeCell ref="I192:J192"/>
    <mergeCell ref="K192:L192"/>
    <mergeCell ref="M192:N192"/>
    <mergeCell ref="O190:P190"/>
    <mergeCell ref="A191:F191"/>
    <mergeCell ref="G191:H191"/>
    <mergeCell ref="I191:J191"/>
    <mergeCell ref="K191:L191"/>
    <mergeCell ref="M191:N191"/>
    <mergeCell ref="O191:P191"/>
    <mergeCell ref="A190:F190"/>
    <mergeCell ref="G190:H190"/>
    <mergeCell ref="I190:J190"/>
    <mergeCell ref="K190:L190"/>
    <mergeCell ref="M190:N190"/>
    <mergeCell ref="O196:P196"/>
    <mergeCell ref="A197:F197"/>
    <mergeCell ref="G197:H197"/>
    <mergeCell ref="I197:J197"/>
    <mergeCell ref="K197:L197"/>
    <mergeCell ref="M197:N197"/>
    <mergeCell ref="O197:P197"/>
    <mergeCell ref="A196:F196"/>
    <mergeCell ref="G196:H196"/>
    <mergeCell ref="I196:J196"/>
    <mergeCell ref="K196:L196"/>
    <mergeCell ref="M196:N196"/>
    <mergeCell ref="O194:P194"/>
    <mergeCell ref="A195:F195"/>
    <mergeCell ref="G195:H195"/>
    <mergeCell ref="I195:J195"/>
    <mergeCell ref="K195:L195"/>
    <mergeCell ref="M195:N195"/>
    <mergeCell ref="O195:P195"/>
    <mergeCell ref="A194:F194"/>
    <mergeCell ref="G194:H194"/>
    <mergeCell ref="I194:J194"/>
    <mergeCell ref="K194:L194"/>
    <mergeCell ref="M194:N194"/>
    <mergeCell ref="O203:P203"/>
    <mergeCell ref="A204:F204"/>
    <mergeCell ref="G204:H204"/>
    <mergeCell ref="I204:J204"/>
    <mergeCell ref="K204:L204"/>
    <mergeCell ref="M204:N204"/>
    <mergeCell ref="O204:P204"/>
    <mergeCell ref="A203:F203"/>
    <mergeCell ref="G203:H203"/>
    <mergeCell ref="I203:J203"/>
    <mergeCell ref="K203:L203"/>
    <mergeCell ref="M203:N203"/>
    <mergeCell ref="O201:P201"/>
    <mergeCell ref="A202:F202"/>
    <mergeCell ref="G202:H202"/>
    <mergeCell ref="I202:J202"/>
    <mergeCell ref="K202:L202"/>
    <mergeCell ref="M202:N202"/>
    <mergeCell ref="O202:P202"/>
    <mergeCell ref="A201:F201"/>
    <mergeCell ref="G201:H201"/>
    <mergeCell ref="I201:J201"/>
    <mergeCell ref="K201:L201"/>
    <mergeCell ref="M201:N201"/>
    <mergeCell ref="O207:P207"/>
    <mergeCell ref="A208:F208"/>
    <mergeCell ref="G208:H208"/>
    <mergeCell ref="I208:J208"/>
    <mergeCell ref="K208:L208"/>
    <mergeCell ref="M208:N208"/>
    <mergeCell ref="O208:P208"/>
    <mergeCell ref="A207:F207"/>
    <mergeCell ref="G207:H207"/>
    <mergeCell ref="I207:J207"/>
    <mergeCell ref="K207:L207"/>
    <mergeCell ref="M207:N207"/>
    <mergeCell ref="O205:P205"/>
    <mergeCell ref="A206:F206"/>
    <mergeCell ref="G206:H206"/>
    <mergeCell ref="I206:J206"/>
    <mergeCell ref="K206:L206"/>
    <mergeCell ref="M206:N206"/>
    <mergeCell ref="O206:P206"/>
    <mergeCell ref="A205:F205"/>
    <mergeCell ref="G205:H205"/>
    <mergeCell ref="I205:J205"/>
    <mergeCell ref="K205:L205"/>
    <mergeCell ref="M205:N205"/>
    <mergeCell ref="O211:P211"/>
    <mergeCell ref="A212:F212"/>
    <mergeCell ref="G212:H212"/>
    <mergeCell ref="I212:J212"/>
    <mergeCell ref="K212:L212"/>
    <mergeCell ref="M212:N212"/>
    <mergeCell ref="O212:P212"/>
    <mergeCell ref="A211:F211"/>
    <mergeCell ref="G211:H211"/>
    <mergeCell ref="I211:J211"/>
    <mergeCell ref="K211:L211"/>
    <mergeCell ref="M211:N211"/>
    <mergeCell ref="O209:P209"/>
    <mergeCell ref="A210:F210"/>
    <mergeCell ref="G210:H210"/>
    <mergeCell ref="I210:J210"/>
    <mergeCell ref="K210:L210"/>
    <mergeCell ref="M210:N210"/>
    <mergeCell ref="O210:P210"/>
    <mergeCell ref="A209:F209"/>
    <mergeCell ref="G209:H209"/>
    <mergeCell ref="I209:J209"/>
    <mergeCell ref="K209:L209"/>
    <mergeCell ref="M209:N209"/>
    <mergeCell ref="J219:K219"/>
    <mergeCell ref="A226:E226"/>
    <mergeCell ref="F226:O226"/>
    <mergeCell ref="O215:P215"/>
    <mergeCell ref="A216:F216"/>
    <mergeCell ref="G216:H216"/>
    <mergeCell ref="I216:J216"/>
    <mergeCell ref="K216:L216"/>
    <mergeCell ref="M216:N216"/>
    <mergeCell ref="O216:P216"/>
    <mergeCell ref="A215:F215"/>
    <mergeCell ref="G215:H215"/>
    <mergeCell ref="I215:J215"/>
    <mergeCell ref="K215:L215"/>
    <mergeCell ref="M215:N215"/>
    <mergeCell ref="O213:P213"/>
    <mergeCell ref="A214:F214"/>
    <mergeCell ref="G214:H214"/>
    <mergeCell ref="I214:J214"/>
    <mergeCell ref="K214:L214"/>
    <mergeCell ref="M214:N214"/>
    <mergeCell ref="O214:P214"/>
    <mergeCell ref="A213:F213"/>
    <mergeCell ref="G213:H213"/>
    <mergeCell ref="I213:J213"/>
    <mergeCell ref="K213:L213"/>
    <mergeCell ref="M213:N213"/>
    <mergeCell ref="S229:T229"/>
    <mergeCell ref="A230:C230"/>
    <mergeCell ref="D230:E230"/>
    <mergeCell ref="F230:O230"/>
    <mergeCell ref="Q230:R230"/>
    <mergeCell ref="S230:T230"/>
    <mergeCell ref="A229:C229"/>
    <mergeCell ref="D229:E229"/>
    <mergeCell ref="F229:O229"/>
    <mergeCell ref="Q229:R229"/>
    <mergeCell ref="A228:E228"/>
    <mergeCell ref="F228:O228"/>
    <mergeCell ref="Q228:R228"/>
    <mergeCell ref="S228:T228"/>
    <mergeCell ref="Q226:R226"/>
    <mergeCell ref="S226:T226"/>
    <mergeCell ref="A227:E227"/>
    <mergeCell ref="F227:O227"/>
    <mergeCell ref="Q227:R227"/>
    <mergeCell ref="S227:T227"/>
    <mergeCell ref="S231:T231"/>
    <mergeCell ref="A232:C232"/>
    <mergeCell ref="D232:E232"/>
    <mergeCell ref="F232:O232"/>
    <mergeCell ref="Q232:R232"/>
    <mergeCell ref="S232:T232"/>
    <mergeCell ref="A231:C231"/>
    <mergeCell ref="D231:E231"/>
    <mergeCell ref="F231:O231"/>
    <mergeCell ref="Q231:R231"/>
    <mergeCell ref="A245:H245"/>
    <mergeCell ref="I245:J245"/>
    <mergeCell ref="K245:L245"/>
    <mergeCell ref="I246:J246"/>
    <mergeCell ref="K246:L246"/>
    <mergeCell ref="M246:N246"/>
    <mergeCell ref="A243:H243"/>
    <mergeCell ref="I243:J243"/>
    <mergeCell ref="K243:L243"/>
    <mergeCell ref="M243:N243"/>
    <mergeCell ref="A283:B283"/>
    <mergeCell ref="C283:H283"/>
    <mergeCell ref="I283:J283"/>
    <mergeCell ref="K283:L283"/>
    <mergeCell ref="M283:N283"/>
    <mergeCell ref="A282:B282"/>
    <mergeCell ref="C282:H282"/>
    <mergeCell ref="I282:J282"/>
    <mergeCell ref="M245:N245"/>
    <mergeCell ref="A246:H246"/>
    <mergeCell ref="S233:T233"/>
    <mergeCell ref="A234:C234"/>
    <mergeCell ref="D234:E234"/>
    <mergeCell ref="F234:O234"/>
    <mergeCell ref="Q234:R234"/>
    <mergeCell ref="S234:T234"/>
    <mergeCell ref="A233:C233"/>
    <mergeCell ref="D233:E233"/>
    <mergeCell ref="F233:O233"/>
    <mergeCell ref="Q233:R233"/>
    <mergeCell ref="A281:B281"/>
    <mergeCell ref="C281:H281"/>
    <mergeCell ref="I281:J281"/>
    <mergeCell ref="K281:L281"/>
    <mergeCell ref="M281:N281"/>
    <mergeCell ref="A280:B280"/>
    <mergeCell ref="C280:H280"/>
    <mergeCell ref="A257:B257"/>
    <mergeCell ref="C257:H257"/>
    <mergeCell ref="I257:J257"/>
    <mergeCell ref="K257:L257"/>
    <mergeCell ref="M257:N257"/>
    <mergeCell ref="A256:B256"/>
    <mergeCell ref="C256:H256"/>
    <mergeCell ref="I256:J256"/>
    <mergeCell ref="K256:L256"/>
    <mergeCell ref="M256:N256"/>
    <mergeCell ref="A265:B265"/>
    <mergeCell ref="C265:H265"/>
    <mergeCell ref="I265:J265"/>
    <mergeCell ref="K265:L265"/>
    <mergeCell ref="M265:N265"/>
    <mergeCell ref="O173:P173"/>
    <mergeCell ref="Q173:R173"/>
    <mergeCell ref="A172:L172"/>
    <mergeCell ref="M172:N172"/>
    <mergeCell ref="K338:L338"/>
    <mergeCell ref="M338:N338"/>
    <mergeCell ref="A322:B322"/>
    <mergeCell ref="C322:H322"/>
    <mergeCell ref="I322:J322"/>
    <mergeCell ref="K322:L322"/>
    <mergeCell ref="M322:N322"/>
    <mergeCell ref="A314:H314"/>
    <mergeCell ref="A306:H306"/>
    <mergeCell ref="I306:J306"/>
    <mergeCell ref="K306:L306"/>
    <mergeCell ref="M306:N306"/>
    <mergeCell ref="K301:L301"/>
    <mergeCell ref="M301:N301"/>
    <mergeCell ref="A297:B297"/>
    <mergeCell ref="C297:H297"/>
    <mergeCell ref="I297:J297"/>
    <mergeCell ref="K297:L297"/>
    <mergeCell ref="M297:N297"/>
    <mergeCell ref="A317:B317"/>
    <mergeCell ref="C317:H317"/>
    <mergeCell ref="I317:J317"/>
    <mergeCell ref="K317:L317"/>
    <mergeCell ref="M317:N317"/>
    <mergeCell ref="A328:B328"/>
    <mergeCell ref="C328:H328"/>
    <mergeCell ref="I328:J328"/>
    <mergeCell ref="K328:L328"/>
    <mergeCell ref="U178:V178"/>
    <mergeCell ref="A179:L179"/>
    <mergeCell ref="M179:N179"/>
    <mergeCell ref="O179:P179"/>
    <mergeCell ref="Q179:R179"/>
    <mergeCell ref="S179:T179"/>
    <mergeCell ref="U179:V179"/>
    <mergeCell ref="Q138:R138"/>
    <mergeCell ref="S138:T138"/>
    <mergeCell ref="U138:V138"/>
    <mergeCell ref="A139:L139"/>
    <mergeCell ref="M139:N139"/>
    <mergeCell ref="O139:P139"/>
    <mergeCell ref="Q139:R139"/>
    <mergeCell ref="S139:T139"/>
    <mergeCell ref="U139:V139"/>
    <mergeCell ref="O172:P172"/>
    <mergeCell ref="O162:P162"/>
    <mergeCell ref="Q162:R162"/>
    <mergeCell ref="S162:T162"/>
    <mergeCell ref="U162:V162"/>
    <mergeCell ref="U174:V174"/>
    <mergeCell ref="S173:T173"/>
    <mergeCell ref="U173:V173"/>
    <mergeCell ref="A174:L174"/>
    <mergeCell ref="M174:N174"/>
    <mergeCell ref="O174:P174"/>
    <mergeCell ref="Q174:R174"/>
    <mergeCell ref="S174:T174"/>
    <mergeCell ref="U172:V172"/>
    <mergeCell ref="A173:L173"/>
    <mergeCell ref="M173:N173"/>
    <mergeCell ref="O200:P200"/>
    <mergeCell ref="A199:F199"/>
    <mergeCell ref="G199:H199"/>
    <mergeCell ref="I199:J199"/>
    <mergeCell ref="K199:L199"/>
    <mergeCell ref="M199:N199"/>
    <mergeCell ref="O199:P199"/>
    <mergeCell ref="S26:T26"/>
    <mergeCell ref="Q26:R26"/>
    <mergeCell ref="O26:P26"/>
    <mergeCell ref="M26:N26"/>
    <mergeCell ref="Q18:R18"/>
    <mergeCell ref="O18:P18"/>
    <mergeCell ref="S17:T17"/>
    <mergeCell ref="O16:P16"/>
    <mergeCell ref="M16:N16"/>
    <mergeCell ref="A16:L16"/>
    <mergeCell ref="A198:F198"/>
    <mergeCell ref="G198:H198"/>
    <mergeCell ref="I198:J198"/>
    <mergeCell ref="K198:L198"/>
    <mergeCell ref="M198:N198"/>
    <mergeCell ref="O198:P198"/>
    <mergeCell ref="A177:L177"/>
    <mergeCell ref="M177:N177"/>
    <mergeCell ref="O177:P177"/>
    <mergeCell ref="Q177:R177"/>
    <mergeCell ref="S177:T177"/>
    <mergeCell ref="A180:L180"/>
    <mergeCell ref="M180:N180"/>
    <mergeCell ref="O180:P180"/>
    <mergeCell ref="Q180:R180"/>
    <mergeCell ref="A530:B530"/>
    <mergeCell ref="C530:H530"/>
    <mergeCell ref="I530:J530"/>
    <mergeCell ref="K530:L530"/>
    <mergeCell ref="M530:N530"/>
    <mergeCell ref="A544:B544"/>
    <mergeCell ref="C544:H544"/>
    <mergeCell ref="I544:J544"/>
    <mergeCell ref="K544:L544"/>
    <mergeCell ref="M544:N544"/>
    <mergeCell ref="A543:B543"/>
    <mergeCell ref="C543:H543"/>
    <mergeCell ref="I543:J543"/>
    <mergeCell ref="K543:L543"/>
    <mergeCell ref="A200:F200"/>
    <mergeCell ref="G200:H200"/>
    <mergeCell ref="I200:J200"/>
    <mergeCell ref="K200:L200"/>
    <mergeCell ref="M200:N200"/>
    <mergeCell ref="B240:H241"/>
    <mergeCell ref="I240:J241"/>
    <mergeCell ref="K240:L241"/>
    <mergeCell ref="M240:N241"/>
    <mergeCell ref="A390:B390"/>
    <mergeCell ref="A381:B381"/>
    <mergeCell ref="C381:H381"/>
    <mergeCell ref="I381:J381"/>
    <mergeCell ref="K381:L381"/>
    <mergeCell ref="M381:N381"/>
    <mergeCell ref="I340:J340"/>
    <mergeCell ref="K340:L340"/>
    <mergeCell ref="M340:N340"/>
    <mergeCell ref="A500:B500"/>
    <mergeCell ref="C500:H500"/>
    <mergeCell ref="I500:J500"/>
    <mergeCell ref="K500:L500"/>
    <mergeCell ref="M500:N500"/>
    <mergeCell ref="A499:B499"/>
    <mergeCell ref="C499:H499"/>
    <mergeCell ref="K511:L511"/>
    <mergeCell ref="M511:N511"/>
    <mergeCell ref="A510:B510"/>
    <mergeCell ref="C510:H510"/>
    <mergeCell ref="I510:J510"/>
    <mergeCell ref="K510:L510"/>
    <mergeCell ref="M510:N510"/>
    <mergeCell ref="K519:L519"/>
    <mergeCell ref="K525:L525"/>
    <mergeCell ref="M525:N525"/>
    <mergeCell ref="A524:B524"/>
    <mergeCell ref="C524:H524"/>
    <mergeCell ref="I524:J524"/>
    <mergeCell ref="K524:L524"/>
    <mergeCell ref="M524:N524"/>
    <mergeCell ref="K516:L516"/>
    <mergeCell ref="M516:N516"/>
    <mergeCell ref="A521:B521"/>
    <mergeCell ref="C521:H521"/>
    <mergeCell ref="I521:J521"/>
    <mergeCell ref="K521:L521"/>
    <mergeCell ref="M521:N521"/>
    <mergeCell ref="A520:B520"/>
    <mergeCell ref="C520:H520"/>
    <mergeCell ref="I520:J520"/>
    <mergeCell ref="A475:B475"/>
    <mergeCell ref="C480:H480"/>
    <mergeCell ref="I480:J480"/>
    <mergeCell ref="K480:L480"/>
    <mergeCell ref="M480:N480"/>
    <mergeCell ref="A490:B490"/>
    <mergeCell ref="C490:H490"/>
    <mergeCell ref="I490:J490"/>
    <mergeCell ref="K490:L490"/>
    <mergeCell ref="M490:N490"/>
    <mergeCell ref="A489:B489"/>
    <mergeCell ref="C489:H489"/>
    <mergeCell ref="I489:J489"/>
    <mergeCell ref="K489:L489"/>
    <mergeCell ref="A494:B494"/>
    <mergeCell ref="C494:H494"/>
    <mergeCell ref="I494:J494"/>
    <mergeCell ref="K494:L494"/>
    <mergeCell ref="M494:N494"/>
    <mergeCell ref="A482:B482"/>
    <mergeCell ref="C482:H482"/>
    <mergeCell ref="I482:J482"/>
    <mergeCell ref="K482:L482"/>
    <mergeCell ref="M482:N482"/>
    <mergeCell ref="A481:B481"/>
    <mergeCell ref="C481:H481"/>
    <mergeCell ref="I481:J481"/>
    <mergeCell ref="K481:L481"/>
    <mergeCell ref="M481:N481"/>
    <mergeCell ref="A480:B480"/>
    <mergeCell ref="A486:B486"/>
    <mergeCell ref="C486:H486"/>
    <mergeCell ref="C445:H445"/>
    <mergeCell ref="I445:J445"/>
    <mergeCell ref="K445:L445"/>
    <mergeCell ref="K451:L451"/>
    <mergeCell ref="M451:N451"/>
    <mergeCell ref="A450:B450"/>
    <mergeCell ref="C450:H450"/>
    <mergeCell ref="I450:J450"/>
    <mergeCell ref="K450:L450"/>
    <mergeCell ref="M450:N450"/>
    <mergeCell ref="K457:L457"/>
    <mergeCell ref="M457:N457"/>
    <mergeCell ref="A456:B456"/>
    <mergeCell ref="C456:H456"/>
    <mergeCell ref="I456:J456"/>
    <mergeCell ref="K456:L456"/>
    <mergeCell ref="M456:N456"/>
    <mergeCell ref="A453:B453"/>
    <mergeCell ref="C453:H453"/>
    <mergeCell ref="I453:J453"/>
    <mergeCell ref="K453:L453"/>
    <mergeCell ref="M453:N453"/>
    <mergeCell ref="A452:B452"/>
    <mergeCell ref="C452:H452"/>
    <mergeCell ref="I452:J452"/>
    <mergeCell ref="K452:L452"/>
    <mergeCell ref="M452:N452"/>
    <mergeCell ref="A451:B451"/>
    <mergeCell ref="C451:H451"/>
    <mergeCell ref="I451:J451"/>
    <mergeCell ref="A455:B455"/>
    <mergeCell ref="C455:H455"/>
    <mergeCell ref="I531:J531"/>
    <mergeCell ref="A536:B536"/>
    <mergeCell ref="C536:H536"/>
    <mergeCell ref="I536:J536"/>
    <mergeCell ref="K536:L536"/>
    <mergeCell ref="M536:N536"/>
    <mergeCell ref="A540:B540"/>
    <mergeCell ref="C540:H540"/>
    <mergeCell ref="I540:J540"/>
    <mergeCell ref="K540:L540"/>
    <mergeCell ref="M540:N540"/>
    <mergeCell ref="A539:B539"/>
    <mergeCell ref="C539:H539"/>
    <mergeCell ref="I539:J539"/>
    <mergeCell ref="K539:L539"/>
    <mergeCell ref="M539:N539"/>
    <mergeCell ref="I545:J545"/>
    <mergeCell ref="K545:L545"/>
    <mergeCell ref="M545:N545"/>
    <mergeCell ref="K531:L531"/>
    <mergeCell ref="M531:N531"/>
    <mergeCell ref="A538:B538"/>
    <mergeCell ref="C538:H538"/>
    <mergeCell ref="I538:J538"/>
    <mergeCell ref="K538:L538"/>
    <mergeCell ref="M538:N538"/>
    <mergeCell ref="A537:B537"/>
    <mergeCell ref="C537:H537"/>
    <mergeCell ref="I537:J537"/>
    <mergeCell ref="K537:L537"/>
    <mergeCell ref="M537:N537"/>
    <mergeCell ref="M543:N543"/>
    <mergeCell ref="M520:N520"/>
    <mergeCell ref="A519:B519"/>
    <mergeCell ref="C519:H519"/>
    <mergeCell ref="I519:J519"/>
    <mergeCell ref="A527:B527"/>
    <mergeCell ref="C527:H527"/>
    <mergeCell ref="I527:J527"/>
    <mergeCell ref="K527:L527"/>
    <mergeCell ref="M527:N527"/>
    <mergeCell ref="A526:B526"/>
    <mergeCell ref="C526:H526"/>
    <mergeCell ref="I526:J526"/>
    <mergeCell ref="K526:L526"/>
    <mergeCell ref="M526:N526"/>
    <mergeCell ref="A525:B525"/>
    <mergeCell ref="C525:H525"/>
    <mergeCell ref="I525:J525"/>
    <mergeCell ref="J562:K562"/>
    <mergeCell ref="A496:B496"/>
    <mergeCell ref="C496:H496"/>
    <mergeCell ref="I496:J496"/>
    <mergeCell ref="K496:L496"/>
    <mergeCell ref="M496:N496"/>
    <mergeCell ref="A495:B495"/>
    <mergeCell ref="C495:H495"/>
    <mergeCell ref="I495:J495"/>
    <mergeCell ref="K495:L495"/>
    <mergeCell ref="M495:N495"/>
    <mergeCell ref="A501:B501"/>
    <mergeCell ref="C501:H501"/>
    <mergeCell ref="I501:J501"/>
    <mergeCell ref="K501:L501"/>
    <mergeCell ref="M501:N501"/>
    <mergeCell ref="A507:B507"/>
    <mergeCell ref="C507:H507"/>
    <mergeCell ref="I507:J507"/>
    <mergeCell ref="K507:L507"/>
    <mergeCell ref="M507:N507"/>
    <mergeCell ref="A506:B506"/>
    <mergeCell ref="C506:H506"/>
    <mergeCell ref="I506:J506"/>
    <mergeCell ref="K506:L506"/>
    <mergeCell ref="M506:N506"/>
    <mergeCell ref="A511:B511"/>
    <mergeCell ref="C511:H511"/>
    <mergeCell ref="I511:J511"/>
    <mergeCell ref="A516:B516"/>
    <mergeCell ref="C516:H516"/>
    <mergeCell ref="I516:J516"/>
    <mergeCell ref="A464:B464"/>
    <mergeCell ref="C464:H464"/>
    <mergeCell ref="I464:J464"/>
    <mergeCell ref="K464:L464"/>
    <mergeCell ref="M464:N464"/>
    <mergeCell ref="A463:B463"/>
    <mergeCell ref="C463:H463"/>
    <mergeCell ref="I463:J463"/>
    <mergeCell ref="K463:L463"/>
    <mergeCell ref="M463:N463"/>
    <mergeCell ref="A469:B469"/>
    <mergeCell ref="C469:H469"/>
    <mergeCell ref="I469:J469"/>
    <mergeCell ref="K469:L469"/>
    <mergeCell ref="M469:N469"/>
    <mergeCell ref="A468:B468"/>
    <mergeCell ref="C468:H468"/>
    <mergeCell ref="I468:J468"/>
    <mergeCell ref="K468:L468"/>
    <mergeCell ref="M468:N468"/>
    <mergeCell ref="M458:N458"/>
    <mergeCell ref="A457:B457"/>
    <mergeCell ref="C457:H457"/>
    <mergeCell ref="I457:J457"/>
    <mergeCell ref="A432:B432"/>
    <mergeCell ref="C432:H432"/>
    <mergeCell ref="I432:J432"/>
    <mergeCell ref="K432:L432"/>
    <mergeCell ref="M432:N432"/>
    <mergeCell ref="A442:B442"/>
    <mergeCell ref="C442:H442"/>
    <mergeCell ref="I442:J442"/>
    <mergeCell ref="K442:L442"/>
    <mergeCell ref="M442:N442"/>
    <mergeCell ref="A441:B441"/>
    <mergeCell ref="C441:H441"/>
    <mergeCell ref="I441:J441"/>
    <mergeCell ref="K441:L441"/>
    <mergeCell ref="M441:N441"/>
    <mergeCell ref="A440:B440"/>
    <mergeCell ref="C440:H440"/>
    <mergeCell ref="I440:J440"/>
    <mergeCell ref="K440:L440"/>
    <mergeCell ref="A436:B436"/>
    <mergeCell ref="C436:H436"/>
    <mergeCell ref="I436:J436"/>
    <mergeCell ref="K436:L436"/>
    <mergeCell ref="M436:N436"/>
    <mergeCell ref="A435:B435"/>
    <mergeCell ref="C435:H435"/>
    <mergeCell ref="I435:J435"/>
    <mergeCell ref="K435:L435"/>
    <mergeCell ref="M440:N440"/>
    <mergeCell ref="A423:B423"/>
    <mergeCell ref="C423:H423"/>
    <mergeCell ref="I423:J423"/>
    <mergeCell ref="K423:L423"/>
    <mergeCell ref="M423:N423"/>
    <mergeCell ref="A422:B422"/>
    <mergeCell ref="C422:H422"/>
    <mergeCell ref="I422:J422"/>
    <mergeCell ref="K422:L422"/>
    <mergeCell ref="M422:N422"/>
    <mergeCell ref="A424:B424"/>
    <mergeCell ref="C424:H424"/>
    <mergeCell ref="I424:J424"/>
    <mergeCell ref="K424:L424"/>
    <mergeCell ref="M424:N424"/>
    <mergeCell ref="A428:B428"/>
    <mergeCell ref="C428:H428"/>
    <mergeCell ref="I428:J428"/>
    <mergeCell ref="K428:L428"/>
    <mergeCell ref="M428:N428"/>
    <mergeCell ref="M435:N435"/>
    <mergeCell ref="A434:B434"/>
    <mergeCell ref="C434:H434"/>
    <mergeCell ref="I434:J434"/>
    <mergeCell ref="K434:L434"/>
    <mergeCell ref="M434:N434"/>
    <mergeCell ref="A433:B433"/>
    <mergeCell ref="C433:H433"/>
    <mergeCell ref="I433:J433"/>
    <mergeCell ref="K433:L433"/>
    <mergeCell ref="M433:N433"/>
    <mergeCell ref="K414:L414"/>
    <mergeCell ref="M414:N414"/>
    <mergeCell ref="A413:B413"/>
    <mergeCell ref="C413:H413"/>
    <mergeCell ref="I413:J413"/>
    <mergeCell ref="K413:L413"/>
    <mergeCell ref="M413:N413"/>
    <mergeCell ref="A415:B415"/>
    <mergeCell ref="C415:H415"/>
    <mergeCell ref="I415:J415"/>
    <mergeCell ref="K415:L415"/>
    <mergeCell ref="M415:N415"/>
    <mergeCell ref="A418:B418"/>
    <mergeCell ref="C418:H418"/>
    <mergeCell ref="I418:J418"/>
    <mergeCell ref="K418:L418"/>
    <mergeCell ref="M418:N418"/>
    <mergeCell ref="A417:B417"/>
    <mergeCell ref="C417:H417"/>
    <mergeCell ref="I417:J417"/>
    <mergeCell ref="K417:L417"/>
    <mergeCell ref="M417:N417"/>
    <mergeCell ref="A416:B416"/>
    <mergeCell ref="C416:H416"/>
    <mergeCell ref="I416:J416"/>
    <mergeCell ref="K416:L416"/>
    <mergeCell ref="M416:N416"/>
    <mergeCell ref="A414:B414"/>
    <mergeCell ref="C414:H414"/>
    <mergeCell ref="I414:J414"/>
    <mergeCell ref="A405:B405"/>
    <mergeCell ref="C405:H405"/>
    <mergeCell ref="I405:J405"/>
    <mergeCell ref="K405:L405"/>
    <mergeCell ref="M405:N405"/>
    <mergeCell ref="A404:B404"/>
    <mergeCell ref="C404:H404"/>
    <mergeCell ref="I404:J404"/>
    <mergeCell ref="K404:L404"/>
    <mergeCell ref="M404:N404"/>
    <mergeCell ref="A406:B406"/>
    <mergeCell ref="C406:H406"/>
    <mergeCell ref="I406:J406"/>
    <mergeCell ref="K406:L406"/>
    <mergeCell ref="M406:N406"/>
    <mergeCell ref="A409:B409"/>
    <mergeCell ref="C409:H409"/>
    <mergeCell ref="I409:J409"/>
    <mergeCell ref="K409:L409"/>
    <mergeCell ref="M409:N409"/>
    <mergeCell ref="A408:B408"/>
    <mergeCell ref="A407:B407"/>
    <mergeCell ref="C407:H407"/>
    <mergeCell ref="I407:J407"/>
    <mergeCell ref="K407:L407"/>
    <mergeCell ref="M407:N407"/>
    <mergeCell ref="A388:B388"/>
    <mergeCell ref="C388:H388"/>
    <mergeCell ref="I388:J388"/>
    <mergeCell ref="K388:L388"/>
    <mergeCell ref="M388:N388"/>
    <mergeCell ref="A396:B396"/>
    <mergeCell ref="C396:H396"/>
    <mergeCell ref="I396:J396"/>
    <mergeCell ref="K396:L396"/>
    <mergeCell ref="M396:N396"/>
    <mergeCell ref="A395:B395"/>
    <mergeCell ref="C395:H395"/>
    <mergeCell ref="I395:J395"/>
    <mergeCell ref="K395:L395"/>
    <mergeCell ref="M395:N395"/>
    <mergeCell ref="A397:B397"/>
    <mergeCell ref="C397:H397"/>
    <mergeCell ref="I397:J397"/>
    <mergeCell ref="K397:L397"/>
    <mergeCell ref="M397:N397"/>
    <mergeCell ref="A376:B376"/>
    <mergeCell ref="C376:H376"/>
    <mergeCell ref="I376:J376"/>
    <mergeCell ref="K376:L376"/>
    <mergeCell ref="M376:N376"/>
    <mergeCell ref="A375:B375"/>
    <mergeCell ref="C375:H375"/>
    <mergeCell ref="I375:J375"/>
    <mergeCell ref="K375:L375"/>
    <mergeCell ref="M375:N375"/>
    <mergeCell ref="A373:B373"/>
    <mergeCell ref="C373:H373"/>
    <mergeCell ref="I373:J373"/>
    <mergeCell ref="K373:L373"/>
    <mergeCell ref="M373:N373"/>
    <mergeCell ref="A387:B387"/>
    <mergeCell ref="C387:H387"/>
    <mergeCell ref="I387:J387"/>
    <mergeCell ref="K387:L387"/>
    <mergeCell ref="M387:N387"/>
    <mergeCell ref="A386:B386"/>
    <mergeCell ref="C386:H386"/>
    <mergeCell ref="I386:J386"/>
    <mergeCell ref="K386:L386"/>
    <mergeCell ref="M386:N386"/>
    <mergeCell ref="A385:B385"/>
    <mergeCell ref="C385:H385"/>
    <mergeCell ref="C367:H367"/>
    <mergeCell ref="I367:J367"/>
    <mergeCell ref="K367:L367"/>
    <mergeCell ref="M367:N367"/>
    <mergeCell ref="A366:B366"/>
    <mergeCell ref="C366:H366"/>
    <mergeCell ref="I366:J366"/>
    <mergeCell ref="K366:L366"/>
    <mergeCell ref="M366:N366"/>
    <mergeCell ref="A361:B361"/>
    <mergeCell ref="C361:H361"/>
    <mergeCell ref="I361:J361"/>
    <mergeCell ref="K361:L361"/>
    <mergeCell ref="M361:N361"/>
    <mergeCell ref="A360:B360"/>
    <mergeCell ref="A372:B372"/>
    <mergeCell ref="C372:H372"/>
    <mergeCell ref="I372:J372"/>
    <mergeCell ref="K372:L372"/>
    <mergeCell ref="M372:N372"/>
    <mergeCell ref="A371:B371"/>
    <mergeCell ref="C371:H371"/>
    <mergeCell ref="I371:J371"/>
    <mergeCell ref="K371:L371"/>
    <mergeCell ref="M371:N371"/>
    <mergeCell ref="A370:B370"/>
    <mergeCell ref="C370:H370"/>
    <mergeCell ref="M352:N352"/>
    <mergeCell ref="A351:B351"/>
    <mergeCell ref="C351:H351"/>
    <mergeCell ref="I351:J351"/>
    <mergeCell ref="K351:L351"/>
    <mergeCell ref="M351:N351"/>
    <mergeCell ref="M357:N357"/>
    <mergeCell ref="A356:B356"/>
    <mergeCell ref="C356:H356"/>
    <mergeCell ref="I356:J356"/>
    <mergeCell ref="K356:L356"/>
    <mergeCell ref="M356:N356"/>
    <mergeCell ref="A365:B365"/>
    <mergeCell ref="C365:H365"/>
    <mergeCell ref="I365:J365"/>
    <mergeCell ref="K365:L365"/>
    <mergeCell ref="M365:N365"/>
    <mergeCell ref="A364:B364"/>
    <mergeCell ref="C364:H364"/>
    <mergeCell ref="I364:J364"/>
    <mergeCell ref="K364:L364"/>
    <mergeCell ref="M364:N364"/>
    <mergeCell ref="I344:J344"/>
    <mergeCell ref="K344:L344"/>
    <mergeCell ref="M344:N344"/>
    <mergeCell ref="A343:B343"/>
    <mergeCell ref="C343:H343"/>
    <mergeCell ref="I343:J343"/>
    <mergeCell ref="K343:L343"/>
    <mergeCell ref="M343:N343"/>
    <mergeCell ref="A350:B350"/>
    <mergeCell ref="C350:H350"/>
    <mergeCell ref="I350:J350"/>
    <mergeCell ref="K350:L350"/>
    <mergeCell ref="M350:N350"/>
    <mergeCell ref="A355:B355"/>
    <mergeCell ref="C355:H355"/>
    <mergeCell ref="I355:J355"/>
    <mergeCell ref="K355:L355"/>
    <mergeCell ref="M355:N355"/>
    <mergeCell ref="A354:B354"/>
    <mergeCell ref="C354:H354"/>
    <mergeCell ref="I354:J354"/>
    <mergeCell ref="K354:L354"/>
    <mergeCell ref="M354:N354"/>
    <mergeCell ref="A353:B353"/>
    <mergeCell ref="C353:H353"/>
    <mergeCell ref="I353:J353"/>
    <mergeCell ref="K353:L353"/>
    <mergeCell ref="M353:N353"/>
    <mergeCell ref="A352:B352"/>
    <mergeCell ref="C352:H352"/>
    <mergeCell ref="I352:J352"/>
    <mergeCell ref="K352:L352"/>
    <mergeCell ref="A331:B331"/>
    <mergeCell ref="C331:H331"/>
    <mergeCell ref="I331:J331"/>
    <mergeCell ref="K331:L331"/>
    <mergeCell ref="M331:N331"/>
    <mergeCell ref="A330:B330"/>
    <mergeCell ref="A342:B342"/>
    <mergeCell ref="C342:H342"/>
    <mergeCell ref="I342:J342"/>
    <mergeCell ref="K342:L342"/>
    <mergeCell ref="M342:N342"/>
    <mergeCell ref="A341:B341"/>
    <mergeCell ref="C341:H341"/>
    <mergeCell ref="I341:J341"/>
    <mergeCell ref="K341:L341"/>
    <mergeCell ref="M341:N341"/>
    <mergeCell ref="A340:B340"/>
    <mergeCell ref="C340:H340"/>
    <mergeCell ref="A339:B339"/>
    <mergeCell ref="C339:H339"/>
    <mergeCell ref="I339:J339"/>
    <mergeCell ref="K339:L339"/>
    <mergeCell ref="M339:N339"/>
    <mergeCell ref="A338:B338"/>
    <mergeCell ref="C338:H338"/>
    <mergeCell ref="I338:J338"/>
    <mergeCell ref="A308:H308"/>
    <mergeCell ref="I308:J308"/>
    <mergeCell ref="K308:L308"/>
    <mergeCell ref="M308:N308"/>
    <mergeCell ref="A316:B316"/>
    <mergeCell ref="C316:H316"/>
    <mergeCell ref="I316:J316"/>
    <mergeCell ref="K316:L316"/>
    <mergeCell ref="M316:N316"/>
    <mergeCell ref="A315:B315"/>
    <mergeCell ref="C315:H315"/>
    <mergeCell ref="I315:J315"/>
    <mergeCell ref="K315:L315"/>
    <mergeCell ref="M315:N315"/>
    <mergeCell ref="A313:H313"/>
    <mergeCell ref="I313:J313"/>
    <mergeCell ref="K313:L313"/>
    <mergeCell ref="M313:N313"/>
    <mergeCell ref="A296:B296"/>
    <mergeCell ref="C296:H296"/>
    <mergeCell ref="I296:J296"/>
    <mergeCell ref="K296:L296"/>
    <mergeCell ref="M296:N296"/>
    <mergeCell ref="A295:B295"/>
    <mergeCell ref="A303:H303"/>
    <mergeCell ref="I303:J303"/>
    <mergeCell ref="K303:L303"/>
    <mergeCell ref="M303:N303"/>
    <mergeCell ref="A304:H304"/>
    <mergeCell ref="I304:J304"/>
    <mergeCell ref="K304:L304"/>
    <mergeCell ref="M304:N304"/>
    <mergeCell ref="A307:H307"/>
    <mergeCell ref="I307:J307"/>
    <mergeCell ref="K307:L307"/>
    <mergeCell ref="M307:N307"/>
    <mergeCell ref="I298:J298"/>
    <mergeCell ref="K298:L298"/>
    <mergeCell ref="M298:N298"/>
    <mergeCell ref="A301:H301"/>
    <mergeCell ref="I301:J301"/>
    <mergeCell ref="A305:H305"/>
    <mergeCell ref="I305:J305"/>
    <mergeCell ref="K305:L305"/>
    <mergeCell ref="M305:N305"/>
    <mergeCell ref="K282:L282"/>
    <mergeCell ref="M282:N282"/>
    <mergeCell ref="A292:B292"/>
    <mergeCell ref="C292:H292"/>
    <mergeCell ref="I292:J292"/>
    <mergeCell ref="K292:L292"/>
    <mergeCell ref="M292:N292"/>
    <mergeCell ref="A291:B291"/>
    <mergeCell ref="C291:H291"/>
    <mergeCell ref="I291:J291"/>
    <mergeCell ref="K291:L291"/>
    <mergeCell ref="M291:N291"/>
    <mergeCell ref="A290:B290"/>
    <mergeCell ref="C290:H290"/>
    <mergeCell ref="K290:L290"/>
    <mergeCell ref="M290:N290"/>
    <mergeCell ref="A289:B289"/>
    <mergeCell ref="C289:H289"/>
    <mergeCell ref="I289:J289"/>
    <mergeCell ref="K289:L289"/>
    <mergeCell ref="M289:N289"/>
    <mergeCell ref="A288:B288"/>
    <mergeCell ref="C288:H288"/>
    <mergeCell ref="I288:J288"/>
    <mergeCell ref="M285:N285"/>
    <mergeCell ref="A284:B284"/>
    <mergeCell ref="C284:H284"/>
    <mergeCell ref="I284:J284"/>
    <mergeCell ref="K284:L284"/>
    <mergeCell ref="I290:J290"/>
    <mergeCell ref="K288:L288"/>
    <mergeCell ref="M288:N288"/>
    <mergeCell ref="A247:H247"/>
    <mergeCell ref="I247:J247"/>
    <mergeCell ref="K247:L247"/>
    <mergeCell ref="M247:N247"/>
    <mergeCell ref="A259:B259"/>
    <mergeCell ref="C259:H259"/>
    <mergeCell ref="I259:J259"/>
    <mergeCell ref="K259:L259"/>
    <mergeCell ref="M259:N259"/>
    <mergeCell ref="A258:B258"/>
    <mergeCell ref="C258:H258"/>
    <mergeCell ref="I258:J258"/>
    <mergeCell ref="K258:L258"/>
    <mergeCell ref="M258:N258"/>
    <mergeCell ref="A264:B264"/>
    <mergeCell ref="C264:H264"/>
    <mergeCell ref="I264:J264"/>
    <mergeCell ref="K264:L264"/>
    <mergeCell ref="M264:N264"/>
    <mergeCell ref="A263:B263"/>
    <mergeCell ref="C263:H263"/>
    <mergeCell ref="I263:J263"/>
    <mergeCell ref="K263:L263"/>
    <mergeCell ref="M263:N263"/>
    <mergeCell ref="A248:H248"/>
    <mergeCell ref="I248:J248"/>
    <mergeCell ref="K248:L248"/>
    <mergeCell ref="M248:N248"/>
    <mergeCell ref="A254:B254"/>
    <mergeCell ref="C254:H254"/>
    <mergeCell ref="I254:J254"/>
    <mergeCell ref="K254:L254"/>
    <mergeCell ref="A547:B547"/>
    <mergeCell ref="C547:H547"/>
    <mergeCell ref="I547:J547"/>
    <mergeCell ref="K547:L547"/>
    <mergeCell ref="M547:N547"/>
    <mergeCell ref="A546:B546"/>
    <mergeCell ref="C546:H546"/>
    <mergeCell ref="I546:J546"/>
    <mergeCell ref="K546:L546"/>
    <mergeCell ref="M546:N546"/>
    <mergeCell ref="A545:B545"/>
    <mergeCell ref="C545:H545"/>
    <mergeCell ref="A249:B249"/>
    <mergeCell ref="C249:H249"/>
    <mergeCell ref="I249:J249"/>
    <mergeCell ref="K249:L249"/>
    <mergeCell ref="M249:N249"/>
    <mergeCell ref="A270:B270"/>
    <mergeCell ref="C270:H270"/>
    <mergeCell ref="I270:J270"/>
    <mergeCell ref="K270:L270"/>
    <mergeCell ref="M270:N270"/>
    <mergeCell ref="A277:B277"/>
    <mergeCell ref="C277:H277"/>
    <mergeCell ref="I277:J277"/>
    <mergeCell ref="K277:L277"/>
    <mergeCell ref="M277:N277"/>
    <mergeCell ref="A276:B276"/>
    <mergeCell ref="C276:H276"/>
    <mergeCell ref="I276:J276"/>
    <mergeCell ref="K276:L276"/>
    <mergeCell ref="M276:N276"/>
    <mergeCell ref="A542:B542"/>
    <mergeCell ref="C542:H542"/>
    <mergeCell ref="I542:J542"/>
    <mergeCell ref="K542:L542"/>
    <mergeCell ref="M542:N542"/>
    <mergeCell ref="A541:B541"/>
    <mergeCell ref="C541:H541"/>
    <mergeCell ref="I541:J541"/>
    <mergeCell ref="K541:L541"/>
    <mergeCell ref="M541:N541"/>
    <mergeCell ref="A529:B529"/>
    <mergeCell ref="C529:H529"/>
    <mergeCell ref="I529:J529"/>
    <mergeCell ref="K529:L529"/>
    <mergeCell ref="M529:N529"/>
    <mergeCell ref="A528:B528"/>
    <mergeCell ref="C528:H528"/>
    <mergeCell ref="I528:J528"/>
    <mergeCell ref="K528:L528"/>
    <mergeCell ref="M528:N528"/>
    <mergeCell ref="A535:B535"/>
    <mergeCell ref="C535:H535"/>
    <mergeCell ref="I535:J535"/>
    <mergeCell ref="K535:L535"/>
    <mergeCell ref="M535:N535"/>
    <mergeCell ref="A534:B534"/>
    <mergeCell ref="C534:H534"/>
    <mergeCell ref="I534:J534"/>
    <mergeCell ref="K534:L534"/>
    <mergeCell ref="M534:N534"/>
    <mergeCell ref="A533:B533"/>
    <mergeCell ref="C533:H533"/>
    <mergeCell ref="I533:J533"/>
    <mergeCell ref="K533:L533"/>
    <mergeCell ref="M533:N533"/>
    <mergeCell ref="A532:B532"/>
    <mergeCell ref="C532:H532"/>
    <mergeCell ref="I532:J532"/>
    <mergeCell ref="K532:L532"/>
    <mergeCell ref="M532:N532"/>
    <mergeCell ref="A531:B531"/>
    <mergeCell ref="C531:H531"/>
    <mergeCell ref="M519:N519"/>
    <mergeCell ref="A518:B518"/>
    <mergeCell ref="C518:H518"/>
    <mergeCell ref="I518:J518"/>
    <mergeCell ref="K518:L518"/>
    <mergeCell ref="M518:N518"/>
    <mergeCell ref="A517:B517"/>
    <mergeCell ref="C517:H517"/>
    <mergeCell ref="I517:J517"/>
    <mergeCell ref="K517:L517"/>
    <mergeCell ref="M517:N517"/>
    <mergeCell ref="A523:B523"/>
    <mergeCell ref="C523:H523"/>
    <mergeCell ref="I523:J523"/>
    <mergeCell ref="K523:L523"/>
    <mergeCell ref="M523:N523"/>
    <mergeCell ref="A522:B522"/>
    <mergeCell ref="C522:H522"/>
    <mergeCell ref="I522:J522"/>
    <mergeCell ref="K522:L522"/>
    <mergeCell ref="M522:N522"/>
    <mergeCell ref="K520:L520"/>
    <mergeCell ref="A509:B509"/>
    <mergeCell ref="C509:H509"/>
    <mergeCell ref="I509:J509"/>
    <mergeCell ref="K509:L509"/>
    <mergeCell ref="M509:N509"/>
    <mergeCell ref="A508:B508"/>
    <mergeCell ref="C508:H508"/>
    <mergeCell ref="I508:J508"/>
    <mergeCell ref="K508:L508"/>
    <mergeCell ref="M508:N508"/>
    <mergeCell ref="A515:B515"/>
    <mergeCell ref="C515:H515"/>
    <mergeCell ref="I515:J515"/>
    <mergeCell ref="K515:L515"/>
    <mergeCell ref="M515:N515"/>
    <mergeCell ref="A514:B514"/>
    <mergeCell ref="C514:H514"/>
    <mergeCell ref="I514:J514"/>
    <mergeCell ref="K514:L514"/>
    <mergeCell ref="M514:N514"/>
    <mergeCell ref="A513:B513"/>
    <mergeCell ref="C513:H513"/>
    <mergeCell ref="I513:J513"/>
    <mergeCell ref="K513:L513"/>
    <mergeCell ref="M513:N513"/>
    <mergeCell ref="A512:B512"/>
    <mergeCell ref="C512:H512"/>
    <mergeCell ref="I512:J512"/>
    <mergeCell ref="K512:L512"/>
    <mergeCell ref="M512:N512"/>
    <mergeCell ref="A505:B505"/>
    <mergeCell ref="C505:H505"/>
    <mergeCell ref="I505:J505"/>
    <mergeCell ref="K505:L505"/>
    <mergeCell ref="M505:N505"/>
    <mergeCell ref="A504:B504"/>
    <mergeCell ref="C504:H504"/>
    <mergeCell ref="I504:J504"/>
    <mergeCell ref="K504:L504"/>
    <mergeCell ref="M504:N504"/>
    <mergeCell ref="A503:B503"/>
    <mergeCell ref="C503:H503"/>
    <mergeCell ref="I503:J503"/>
    <mergeCell ref="K503:L503"/>
    <mergeCell ref="M503:N503"/>
    <mergeCell ref="A502:B502"/>
    <mergeCell ref="C502:H502"/>
    <mergeCell ref="I502:J502"/>
    <mergeCell ref="K502:L502"/>
    <mergeCell ref="M502:N502"/>
    <mergeCell ref="A493:B493"/>
    <mergeCell ref="C493:H493"/>
    <mergeCell ref="I493:J493"/>
    <mergeCell ref="K493:L493"/>
    <mergeCell ref="M493:N493"/>
    <mergeCell ref="A492:B492"/>
    <mergeCell ref="C492:H492"/>
    <mergeCell ref="I492:J492"/>
    <mergeCell ref="K492:L492"/>
    <mergeCell ref="M492:N492"/>
    <mergeCell ref="A491:B491"/>
    <mergeCell ref="C491:H491"/>
    <mergeCell ref="I491:J491"/>
    <mergeCell ref="K491:L491"/>
    <mergeCell ref="M491:N491"/>
    <mergeCell ref="I499:J499"/>
    <mergeCell ref="K499:L499"/>
    <mergeCell ref="M499:N499"/>
    <mergeCell ref="A498:B498"/>
    <mergeCell ref="C498:H498"/>
    <mergeCell ref="I498:J498"/>
    <mergeCell ref="K498:L498"/>
    <mergeCell ref="M498:N498"/>
    <mergeCell ref="A497:B497"/>
    <mergeCell ref="C497:H497"/>
    <mergeCell ref="I497:J497"/>
    <mergeCell ref="K497:L497"/>
    <mergeCell ref="M497:N497"/>
    <mergeCell ref="M484:N484"/>
    <mergeCell ref="A483:B483"/>
    <mergeCell ref="C483:H483"/>
    <mergeCell ref="I483:J483"/>
    <mergeCell ref="K483:L483"/>
    <mergeCell ref="M483:N483"/>
    <mergeCell ref="M489:N489"/>
    <mergeCell ref="A488:B488"/>
    <mergeCell ref="C488:H488"/>
    <mergeCell ref="I488:J488"/>
    <mergeCell ref="K488:L488"/>
    <mergeCell ref="M488:N488"/>
    <mergeCell ref="A487:B487"/>
    <mergeCell ref="C487:H487"/>
    <mergeCell ref="I487:J487"/>
    <mergeCell ref="K487:L487"/>
    <mergeCell ref="M487:N487"/>
    <mergeCell ref="I486:J486"/>
    <mergeCell ref="K486:L486"/>
    <mergeCell ref="M486:N486"/>
    <mergeCell ref="A485:B485"/>
    <mergeCell ref="C485:H485"/>
    <mergeCell ref="I485:J485"/>
    <mergeCell ref="K485:L485"/>
    <mergeCell ref="M485:N485"/>
    <mergeCell ref="A484:B484"/>
    <mergeCell ref="C484:H484"/>
    <mergeCell ref="I484:J484"/>
    <mergeCell ref="K484:L484"/>
    <mergeCell ref="I470:J470"/>
    <mergeCell ref="K470:L470"/>
    <mergeCell ref="M470:N470"/>
    <mergeCell ref="C475:H475"/>
    <mergeCell ref="I475:J475"/>
    <mergeCell ref="K475:L475"/>
    <mergeCell ref="M475:N475"/>
    <mergeCell ref="A474:B474"/>
    <mergeCell ref="C474:H474"/>
    <mergeCell ref="I474:J474"/>
    <mergeCell ref="K474:L474"/>
    <mergeCell ref="M474:N474"/>
    <mergeCell ref="A479:B479"/>
    <mergeCell ref="C479:H479"/>
    <mergeCell ref="I479:J479"/>
    <mergeCell ref="K479:L479"/>
    <mergeCell ref="M479:N479"/>
    <mergeCell ref="A478:B478"/>
    <mergeCell ref="C478:H478"/>
    <mergeCell ref="I478:J478"/>
    <mergeCell ref="K478:L478"/>
    <mergeCell ref="M478:N478"/>
    <mergeCell ref="A477:B477"/>
    <mergeCell ref="C477:H477"/>
    <mergeCell ref="I477:J477"/>
    <mergeCell ref="K477:L477"/>
    <mergeCell ref="M477:N477"/>
    <mergeCell ref="A476:B476"/>
    <mergeCell ref="C476:H476"/>
    <mergeCell ref="I476:J476"/>
    <mergeCell ref="K476:L476"/>
    <mergeCell ref="M476:N476"/>
    <mergeCell ref="A467:B467"/>
    <mergeCell ref="C467:H467"/>
    <mergeCell ref="I467:J467"/>
    <mergeCell ref="K467:L467"/>
    <mergeCell ref="M467:N467"/>
    <mergeCell ref="A466:B466"/>
    <mergeCell ref="C466:H466"/>
    <mergeCell ref="I466:J466"/>
    <mergeCell ref="K466:L466"/>
    <mergeCell ref="M466:N466"/>
    <mergeCell ref="A465:B465"/>
    <mergeCell ref="C465:H465"/>
    <mergeCell ref="I465:J465"/>
    <mergeCell ref="K465:L465"/>
    <mergeCell ref="M465:N465"/>
    <mergeCell ref="A473:B473"/>
    <mergeCell ref="C473:H473"/>
    <mergeCell ref="I473:J473"/>
    <mergeCell ref="K473:L473"/>
    <mergeCell ref="M473:N473"/>
    <mergeCell ref="A472:B472"/>
    <mergeCell ref="C472:H472"/>
    <mergeCell ref="I472:J472"/>
    <mergeCell ref="K472:L472"/>
    <mergeCell ref="M472:N472"/>
    <mergeCell ref="A471:B471"/>
    <mergeCell ref="C471:H471"/>
    <mergeCell ref="I471:J471"/>
    <mergeCell ref="K471:L471"/>
    <mergeCell ref="M471:N471"/>
    <mergeCell ref="A470:B470"/>
    <mergeCell ref="C470:H470"/>
    <mergeCell ref="I455:J455"/>
    <mergeCell ref="K455:L455"/>
    <mergeCell ref="M455:N455"/>
    <mergeCell ref="A454:B454"/>
    <mergeCell ref="C454:H454"/>
    <mergeCell ref="I454:J454"/>
    <mergeCell ref="K454:L454"/>
    <mergeCell ref="M454:N454"/>
    <mergeCell ref="I462:J462"/>
    <mergeCell ref="K462:L462"/>
    <mergeCell ref="M462:N462"/>
    <mergeCell ref="A461:B461"/>
    <mergeCell ref="C461:H461"/>
    <mergeCell ref="I461:J461"/>
    <mergeCell ref="K461:L461"/>
    <mergeCell ref="M461:N461"/>
    <mergeCell ref="A460:B460"/>
    <mergeCell ref="C460:H460"/>
    <mergeCell ref="I460:J460"/>
    <mergeCell ref="K460:L460"/>
    <mergeCell ref="M460:N460"/>
    <mergeCell ref="A462:B462"/>
    <mergeCell ref="C462:H462"/>
    <mergeCell ref="A459:B459"/>
    <mergeCell ref="C459:H459"/>
    <mergeCell ref="I459:J459"/>
    <mergeCell ref="K459:L459"/>
    <mergeCell ref="M459:N459"/>
    <mergeCell ref="A458:B458"/>
    <mergeCell ref="C458:H458"/>
    <mergeCell ref="I458:J458"/>
    <mergeCell ref="K458:L458"/>
    <mergeCell ref="M445:N445"/>
    <mergeCell ref="A444:B444"/>
    <mergeCell ref="C444:H444"/>
    <mergeCell ref="I444:J444"/>
    <mergeCell ref="K444:L444"/>
    <mergeCell ref="M444:N444"/>
    <mergeCell ref="A443:B443"/>
    <mergeCell ref="C443:H443"/>
    <mergeCell ref="I443:J443"/>
    <mergeCell ref="K443:L443"/>
    <mergeCell ref="M443:N443"/>
    <mergeCell ref="A449:B449"/>
    <mergeCell ref="C449:H449"/>
    <mergeCell ref="I449:J449"/>
    <mergeCell ref="K449:L449"/>
    <mergeCell ref="M449:N449"/>
    <mergeCell ref="A448:B448"/>
    <mergeCell ref="C448:H448"/>
    <mergeCell ref="I448:J448"/>
    <mergeCell ref="K448:L448"/>
    <mergeCell ref="M448:N448"/>
    <mergeCell ref="A447:B447"/>
    <mergeCell ref="C447:H447"/>
    <mergeCell ref="I447:J447"/>
    <mergeCell ref="K447:L447"/>
    <mergeCell ref="M447:N447"/>
    <mergeCell ref="A446:B446"/>
    <mergeCell ref="C446:H446"/>
    <mergeCell ref="I446:J446"/>
    <mergeCell ref="K446:L446"/>
    <mergeCell ref="M446:N446"/>
    <mergeCell ref="A445:B445"/>
    <mergeCell ref="A439:B439"/>
    <mergeCell ref="C439:H439"/>
    <mergeCell ref="I439:J439"/>
    <mergeCell ref="K439:L439"/>
    <mergeCell ref="M439:N439"/>
    <mergeCell ref="A438:B438"/>
    <mergeCell ref="C438:H438"/>
    <mergeCell ref="I438:J438"/>
    <mergeCell ref="K438:L438"/>
    <mergeCell ref="M438:N438"/>
    <mergeCell ref="A437:B437"/>
    <mergeCell ref="C437:H437"/>
    <mergeCell ref="I437:J437"/>
    <mergeCell ref="K437:L437"/>
    <mergeCell ref="M437:N437"/>
    <mergeCell ref="A427:B427"/>
    <mergeCell ref="C427:H427"/>
    <mergeCell ref="I427:J427"/>
    <mergeCell ref="K427:L427"/>
    <mergeCell ref="M427:N427"/>
    <mergeCell ref="A431:B431"/>
    <mergeCell ref="C431:H431"/>
    <mergeCell ref="I431:J431"/>
    <mergeCell ref="K431:L431"/>
    <mergeCell ref="M431:N431"/>
    <mergeCell ref="A426:B426"/>
    <mergeCell ref="C426:H426"/>
    <mergeCell ref="I426:J426"/>
    <mergeCell ref="K426:L426"/>
    <mergeCell ref="M426:N426"/>
    <mergeCell ref="A425:B425"/>
    <mergeCell ref="C425:H425"/>
    <mergeCell ref="I425:J425"/>
    <mergeCell ref="K425:L425"/>
    <mergeCell ref="M425:N425"/>
    <mergeCell ref="A430:B430"/>
    <mergeCell ref="C430:H430"/>
    <mergeCell ref="I430:J430"/>
    <mergeCell ref="K430:L430"/>
    <mergeCell ref="M430:N430"/>
    <mergeCell ref="A429:B429"/>
    <mergeCell ref="C429:H429"/>
    <mergeCell ref="I429:J429"/>
    <mergeCell ref="K429:L429"/>
    <mergeCell ref="M429:N429"/>
    <mergeCell ref="A421:B421"/>
    <mergeCell ref="C421:H421"/>
    <mergeCell ref="I421:J421"/>
    <mergeCell ref="K421:L421"/>
    <mergeCell ref="M421:N421"/>
    <mergeCell ref="A420:B420"/>
    <mergeCell ref="C420:H420"/>
    <mergeCell ref="I420:J420"/>
    <mergeCell ref="K420:L420"/>
    <mergeCell ref="M420:N420"/>
    <mergeCell ref="A419:B419"/>
    <mergeCell ref="C419:H419"/>
    <mergeCell ref="I419:J419"/>
    <mergeCell ref="K419:L419"/>
    <mergeCell ref="M419:N419"/>
    <mergeCell ref="C408:H408"/>
    <mergeCell ref="I408:J408"/>
    <mergeCell ref="K408:L408"/>
    <mergeCell ref="M408:N408"/>
    <mergeCell ref="A412:B412"/>
    <mergeCell ref="C412:H412"/>
    <mergeCell ref="I412:J412"/>
    <mergeCell ref="K412:L412"/>
    <mergeCell ref="M412:N412"/>
    <mergeCell ref="A411:B411"/>
    <mergeCell ref="C411:H411"/>
    <mergeCell ref="I411:J411"/>
    <mergeCell ref="K411:L411"/>
    <mergeCell ref="M411:N411"/>
    <mergeCell ref="A410:B410"/>
    <mergeCell ref="C410:H410"/>
    <mergeCell ref="I410:J410"/>
    <mergeCell ref="K410:L410"/>
    <mergeCell ref="M410:N410"/>
    <mergeCell ref="C399:H399"/>
    <mergeCell ref="I399:J399"/>
    <mergeCell ref="K399:L399"/>
    <mergeCell ref="M399:N399"/>
    <mergeCell ref="A398:B398"/>
    <mergeCell ref="C398:H398"/>
    <mergeCell ref="I398:J398"/>
    <mergeCell ref="K398:L398"/>
    <mergeCell ref="M398:N398"/>
    <mergeCell ref="A403:B403"/>
    <mergeCell ref="C403:H403"/>
    <mergeCell ref="I403:J403"/>
    <mergeCell ref="K403:L403"/>
    <mergeCell ref="M403:N403"/>
    <mergeCell ref="A402:B402"/>
    <mergeCell ref="C402:H402"/>
    <mergeCell ref="I402:J402"/>
    <mergeCell ref="K402:L402"/>
    <mergeCell ref="M402:N402"/>
    <mergeCell ref="A401:B401"/>
    <mergeCell ref="C401:H401"/>
    <mergeCell ref="I401:J401"/>
    <mergeCell ref="K401:L401"/>
    <mergeCell ref="M401:N401"/>
    <mergeCell ref="A400:B400"/>
    <mergeCell ref="C400:H400"/>
    <mergeCell ref="I400:J400"/>
    <mergeCell ref="K400:L400"/>
    <mergeCell ref="M400:N400"/>
    <mergeCell ref="A399:B399"/>
    <mergeCell ref="A394:B394"/>
    <mergeCell ref="C394:H394"/>
    <mergeCell ref="I394:J394"/>
    <mergeCell ref="K394:L394"/>
    <mergeCell ref="M394:N394"/>
    <mergeCell ref="A393:B393"/>
    <mergeCell ref="C393:H393"/>
    <mergeCell ref="I393:J393"/>
    <mergeCell ref="K393:L393"/>
    <mergeCell ref="M393:N393"/>
    <mergeCell ref="A392:B392"/>
    <mergeCell ref="C392:H392"/>
    <mergeCell ref="I392:J392"/>
    <mergeCell ref="K392:L392"/>
    <mergeCell ref="M392:N392"/>
    <mergeCell ref="I385:J385"/>
    <mergeCell ref="K385:L385"/>
    <mergeCell ref="M385:N385"/>
    <mergeCell ref="A391:B391"/>
    <mergeCell ref="C391:H391"/>
    <mergeCell ref="I391:J391"/>
    <mergeCell ref="K391:L391"/>
    <mergeCell ref="M391:N391"/>
    <mergeCell ref="C390:H390"/>
    <mergeCell ref="I390:J390"/>
    <mergeCell ref="K390:L390"/>
    <mergeCell ref="M390:N390"/>
    <mergeCell ref="A389:B389"/>
    <mergeCell ref="C389:H389"/>
    <mergeCell ref="I389:J389"/>
    <mergeCell ref="K389:L389"/>
    <mergeCell ref="M389:N389"/>
    <mergeCell ref="A384:B384"/>
    <mergeCell ref="C384:H384"/>
    <mergeCell ref="I384:J384"/>
    <mergeCell ref="K384:L384"/>
    <mergeCell ref="M384:N384"/>
    <mergeCell ref="A383:B383"/>
    <mergeCell ref="C383:H383"/>
    <mergeCell ref="I383:J383"/>
    <mergeCell ref="K383:L383"/>
    <mergeCell ref="M383:N383"/>
    <mergeCell ref="A382:B382"/>
    <mergeCell ref="C382:H382"/>
    <mergeCell ref="I382:J382"/>
    <mergeCell ref="K382:L382"/>
    <mergeCell ref="M382:N382"/>
    <mergeCell ref="A374:B374"/>
    <mergeCell ref="C374:H374"/>
    <mergeCell ref="I374:J374"/>
    <mergeCell ref="K374:L374"/>
    <mergeCell ref="M374:N374"/>
    <mergeCell ref="A380:B380"/>
    <mergeCell ref="C380:H380"/>
    <mergeCell ref="I380:J380"/>
    <mergeCell ref="K380:L380"/>
    <mergeCell ref="M380:N380"/>
    <mergeCell ref="A379:B379"/>
    <mergeCell ref="C379:H379"/>
    <mergeCell ref="I379:J379"/>
    <mergeCell ref="K379:L379"/>
    <mergeCell ref="M379:N379"/>
    <mergeCell ref="A378:B378"/>
    <mergeCell ref="C378:H378"/>
    <mergeCell ref="I378:J378"/>
    <mergeCell ref="K378:L378"/>
    <mergeCell ref="M378:N378"/>
    <mergeCell ref="A377:B377"/>
    <mergeCell ref="C377:H377"/>
    <mergeCell ref="I377:J377"/>
    <mergeCell ref="K377:L377"/>
    <mergeCell ref="M377:N377"/>
    <mergeCell ref="A363:B363"/>
    <mergeCell ref="C363:H363"/>
    <mergeCell ref="I363:J363"/>
    <mergeCell ref="K363:L363"/>
    <mergeCell ref="M363:N363"/>
    <mergeCell ref="A362:B362"/>
    <mergeCell ref="C362:H362"/>
    <mergeCell ref="I362:J362"/>
    <mergeCell ref="K362:L362"/>
    <mergeCell ref="M362:N362"/>
    <mergeCell ref="I370:J370"/>
    <mergeCell ref="K370:L370"/>
    <mergeCell ref="M370:N370"/>
    <mergeCell ref="A369:B369"/>
    <mergeCell ref="C369:H369"/>
    <mergeCell ref="I369:J369"/>
    <mergeCell ref="K369:L369"/>
    <mergeCell ref="M369:N369"/>
    <mergeCell ref="A368:B368"/>
    <mergeCell ref="C368:H368"/>
    <mergeCell ref="I368:J368"/>
    <mergeCell ref="K368:L368"/>
    <mergeCell ref="M368:N368"/>
    <mergeCell ref="A367:B367"/>
    <mergeCell ref="C360:H360"/>
    <mergeCell ref="I360:J360"/>
    <mergeCell ref="K360:L360"/>
    <mergeCell ref="M360:N360"/>
    <mergeCell ref="A359:B359"/>
    <mergeCell ref="C359:H359"/>
    <mergeCell ref="I359:J359"/>
    <mergeCell ref="K359:L359"/>
    <mergeCell ref="M359:N359"/>
    <mergeCell ref="A358:B358"/>
    <mergeCell ref="C358:H358"/>
    <mergeCell ref="I358:J358"/>
    <mergeCell ref="K358:L358"/>
    <mergeCell ref="M358:N358"/>
    <mergeCell ref="A357:B357"/>
    <mergeCell ref="C357:H357"/>
    <mergeCell ref="I357:J357"/>
    <mergeCell ref="K357:L357"/>
    <mergeCell ref="A349:B349"/>
    <mergeCell ref="C349:H349"/>
    <mergeCell ref="I349:J349"/>
    <mergeCell ref="K349:L349"/>
    <mergeCell ref="M347:N347"/>
    <mergeCell ref="A348:B348"/>
    <mergeCell ref="C348:H348"/>
    <mergeCell ref="I348:J348"/>
    <mergeCell ref="K348:L348"/>
    <mergeCell ref="M348:N348"/>
    <mergeCell ref="A347:B347"/>
    <mergeCell ref="C347:H347"/>
    <mergeCell ref="I347:J347"/>
    <mergeCell ref="K347:L347"/>
    <mergeCell ref="M349:N349"/>
    <mergeCell ref="A337:B337"/>
    <mergeCell ref="C337:H337"/>
    <mergeCell ref="I337:J337"/>
    <mergeCell ref="K337:L337"/>
    <mergeCell ref="M337:N337"/>
    <mergeCell ref="A346:B346"/>
    <mergeCell ref="C346:H346"/>
    <mergeCell ref="I346:J346"/>
    <mergeCell ref="K346:L346"/>
    <mergeCell ref="M346:N346"/>
    <mergeCell ref="A345:B345"/>
    <mergeCell ref="C345:H345"/>
    <mergeCell ref="I345:J345"/>
    <mergeCell ref="K345:L345"/>
    <mergeCell ref="M345:N345"/>
    <mergeCell ref="A344:B344"/>
    <mergeCell ref="C344:H344"/>
    <mergeCell ref="A336:B336"/>
    <mergeCell ref="C336:H336"/>
    <mergeCell ref="I336:J336"/>
    <mergeCell ref="K336:L336"/>
    <mergeCell ref="M336:N336"/>
    <mergeCell ref="A335:B335"/>
    <mergeCell ref="C335:H335"/>
    <mergeCell ref="I335:J335"/>
    <mergeCell ref="K335:L335"/>
    <mergeCell ref="M335:N335"/>
    <mergeCell ref="A334:B334"/>
    <mergeCell ref="C334:H334"/>
    <mergeCell ref="I334:J334"/>
    <mergeCell ref="K334:L334"/>
    <mergeCell ref="M334:N334"/>
    <mergeCell ref="A332:B332"/>
    <mergeCell ref="C332:H332"/>
    <mergeCell ref="I332:J332"/>
    <mergeCell ref="K332:L332"/>
    <mergeCell ref="M332:N332"/>
    <mergeCell ref="A333:B333"/>
    <mergeCell ref="C333:H333"/>
    <mergeCell ref="I333:J333"/>
    <mergeCell ref="K333:L333"/>
    <mergeCell ref="M333:N333"/>
    <mergeCell ref="C330:H330"/>
    <mergeCell ref="I330:J330"/>
    <mergeCell ref="K330:L330"/>
    <mergeCell ref="M330:N330"/>
    <mergeCell ref="A329:B329"/>
    <mergeCell ref="C329:H329"/>
    <mergeCell ref="I329:J329"/>
    <mergeCell ref="K329:L329"/>
    <mergeCell ref="M329:N329"/>
    <mergeCell ref="C326:H326"/>
    <mergeCell ref="I326:J326"/>
    <mergeCell ref="K326:L326"/>
    <mergeCell ref="M326:N326"/>
    <mergeCell ref="A325:B325"/>
    <mergeCell ref="C325:H325"/>
    <mergeCell ref="I325:J325"/>
    <mergeCell ref="K325:L325"/>
    <mergeCell ref="M325:N325"/>
    <mergeCell ref="K327:L327"/>
    <mergeCell ref="M327:N327"/>
    <mergeCell ref="A326:B326"/>
    <mergeCell ref="M328:N328"/>
    <mergeCell ref="A327:B327"/>
    <mergeCell ref="C327:H327"/>
    <mergeCell ref="I327:J327"/>
    <mergeCell ref="A324:B324"/>
    <mergeCell ref="C324:H324"/>
    <mergeCell ref="I324:J324"/>
    <mergeCell ref="K324:L324"/>
    <mergeCell ref="M324:N324"/>
    <mergeCell ref="A323:B323"/>
    <mergeCell ref="C323:H323"/>
    <mergeCell ref="I323:J323"/>
    <mergeCell ref="K323:L323"/>
    <mergeCell ref="M323:N323"/>
    <mergeCell ref="A321:B321"/>
    <mergeCell ref="C321:H321"/>
    <mergeCell ref="I321:J321"/>
    <mergeCell ref="K321:L321"/>
    <mergeCell ref="M321:N321"/>
    <mergeCell ref="A320:B320"/>
    <mergeCell ref="C320:H320"/>
    <mergeCell ref="I320:J320"/>
    <mergeCell ref="K320:L320"/>
    <mergeCell ref="M320:N320"/>
    <mergeCell ref="A319:B319"/>
    <mergeCell ref="C319:H319"/>
    <mergeCell ref="I319:J319"/>
    <mergeCell ref="K319:L319"/>
    <mergeCell ref="M319:N319"/>
    <mergeCell ref="A318:B318"/>
    <mergeCell ref="C318:H318"/>
    <mergeCell ref="I318:J318"/>
    <mergeCell ref="K318:L318"/>
    <mergeCell ref="M318:N318"/>
    <mergeCell ref="I314:J314"/>
    <mergeCell ref="K314:L314"/>
    <mergeCell ref="M314:N314"/>
    <mergeCell ref="A311:H311"/>
    <mergeCell ref="I311:J311"/>
    <mergeCell ref="K311:L311"/>
    <mergeCell ref="M311:N311"/>
    <mergeCell ref="A312:H312"/>
    <mergeCell ref="I312:J312"/>
    <mergeCell ref="K312:L312"/>
    <mergeCell ref="M312:N312"/>
    <mergeCell ref="A309:H309"/>
    <mergeCell ref="I309:J309"/>
    <mergeCell ref="K309:L309"/>
    <mergeCell ref="M309:N309"/>
    <mergeCell ref="A310:H310"/>
    <mergeCell ref="I310:J310"/>
    <mergeCell ref="K310:L310"/>
    <mergeCell ref="M310:N310"/>
    <mergeCell ref="M284:N284"/>
    <mergeCell ref="C295:H295"/>
    <mergeCell ref="I295:J295"/>
    <mergeCell ref="K295:L295"/>
    <mergeCell ref="M295:N295"/>
    <mergeCell ref="A294:B294"/>
    <mergeCell ref="C294:H294"/>
    <mergeCell ref="I294:J294"/>
    <mergeCell ref="K294:L294"/>
    <mergeCell ref="M294:N294"/>
    <mergeCell ref="A302:H302"/>
    <mergeCell ref="I302:J302"/>
    <mergeCell ref="K302:L302"/>
    <mergeCell ref="M302:N302"/>
    <mergeCell ref="A299:H299"/>
    <mergeCell ref="I299:J299"/>
    <mergeCell ref="K299:L299"/>
    <mergeCell ref="M299:N299"/>
    <mergeCell ref="A300:H300"/>
    <mergeCell ref="I300:J300"/>
    <mergeCell ref="K300:L300"/>
    <mergeCell ref="M300:N300"/>
    <mergeCell ref="A298:B298"/>
    <mergeCell ref="C298:H298"/>
    <mergeCell ref="A293:B293"/>
    <mergeCell ref="C293:H293"/>
    <mergeCell ref="I293:J293"/>
    <mergeCell ref="K293:L293"/>
    <mergeCell ref="M293:N293"/>
    <mergeCell ref="I280:J280"/>
    <mergeCell ref="K280:L280"/>
    <mergeCell ref="M280:N280"/>
    <mergeCell ref="A279:B279"/>
    <mergeCell ref="C279:H279"/>
    <mergeCell ref="I279:J279"/>
    <mergeCell ref="K279:L279"/>
    <mergeCell ref="M279:N279"/>
    <mergeCell ref="A278:B278"/>
    <mergeCell ref="C278:H278"/>
    <mergeCell ref="I278:J278"/>
    <mergeCell ref="K278:L278"/>
    <mergeCell ref="M278:N278"/>
    <mergeCell ref="A287:B287"/>
    <mergeCell ref="C287:H287"/>
    <mergeCell ref="I287:J287"/>
    <mergeCell ref="K287:L287"/>
    <mergeCell ref="M287:N287"/>
    <mergeCell ref="A286:B286"/>
    <mergeCell ref="C286:H286"/>
    <mergeCell ref="I286:J286"/>
    <mergeCell ref="K286:L286"/>
    <mergeCell ref="M286:N286"/>
    <mergeCell ref="A285:B285"/>
    <mergeCell ref="C285:H285"/>
    <mergeCell ref="I285:J285"/>
    <mergeCell ref="K285:L285"/>
    <mergeCell ref="A274:H274"/>
    <mergeCell ref="I274:J274"/>
    <mergeCell ref="K274:L274"/>
    <mergeCell ref="M274:N274"/>
    <mergeCell ref="A275:H275"/>
    <mergeCell ref="I275:J275"/>
    <mergeCell ref="K275:L275"/>
    <mergeCell ref="M275:N275"/>
    <mergeCell ref="A272:H272"/>
    <mergeCell ref="I272:J272"/>
    <mergeCell ref="K272:L272"/>
    <mergeCell ref="M272:N272"/>
    <mergeCell ref="A273:H273"/>
    <mergeCell ref="I273:J273"/>
    <mergeCell ref="K273:L273"/>
    <mergeCell ref="M273:N273"/>
    <mergeCell ref="A271:B271"/>
    <mergeCell ref="C271:H271"/>
    <mergeCell ref="I271:J271"/>
    <mergeCell ref="K271:L271"/>
    <mergeCell ref="M271:N271"/>
    <mergeCell ref="A269:B269"/>
    <mergeCell ref="C269:H269"/>
    <mergeCell ref="I269:J269"/>
    <mergeCell ref="K269:L269"/>
    <mergeCell ref="M269:N269"/>
    <mergeCell ref="A268:B268"/>
    <mergeCell ref="C268:H268"/>
    <mergeCell ref="I268:J268"/>
    <mergeCell ref="K268:L268"/>
    <mergeCell ref="M268:N268"/>
    <mergeCell ref="A267:B267"/>
    <mergeCell ref="C267:H267"/>
    <mergeCell ref="I267:J267"/>
    <mergeCell ref="K267:L267"/>
    <mergeCell ref="M267:N267"/>
    <mergeCell ref="A266:B266"/>
    <mergeCell ref="C266:H266"/>
    <mergeCell ref="I266:J266"/>
    <mergeCell ref="K266:L266"/>
    <mergeCell ref="M266:N266"/>
    <mergeCell ref="M253:N253"/>
    <mergeCell ref="A252:B252"/>
    <mergeCell ref="C252:H252"/>
    <mergeCell ref="I252:J252"/>
    <mergeCell ref="K252:L252"/>
    <mergeCell ref="M252:N252"/>
    <mergeCell ref="A262:B262"/>
    <mergeCell ref="C262:H262"/>
    <mergeCell ref="I262:J262"/>
    <mergeCell ref="K262:L262"/>
    <mergeCell ref="M262:N262"/>
    <mergeCell ref="A261:B261"/>
    <mergeCell ref="C261:H261"/>
    <mergeCell ref="I261:J261"/>
    <mergeCell ref="K261:L261"/>
    <mergeCell ref="M261:N261"/>
    <mergeCell ref="A260:B260"/>
    <mergeCell ref="C260:H260"/>
    <mergeCell ref="I260:J260"/>
    <mergeCell ref="K260:L260"/>
    <mergeCell ref="M260:N260"/>
    <mergeCell ref="P572:R572"/>
    <mergeCell ref="P571:R571"/>
    <mergeCell ref="A244:H244"/>
    <mergeCell ref="I244:J244"/>
    <mergeCell ref="K244:L244"/>
    <mergeCell ref="M244:N244"/>
    <mergeCell ref="A242:H242"/>
    <mergeCell ref="I242:J242"/>
    <mergeCell ref="K242:L242"/>
    <mergeCell ref="M242:N242"/>
    <mergeCell ref="J551:K551"/>
    <mergeCell ref="J557:K557"/>
    <mergeCell ref="A251:B251"/>
    <mergeCell ref="C251:H251"/>
    <mergeCell ref="I251:J251"/>
    <mergeCell ref="K251:L251"/>
    <mergeCell ref="M251:N251"/>
    <mergeCell ref="A250:B250"/>
    <mergeCell ref="C250:H250"/>
    <mergeCell ref="I250:J250"/>
    <mergeCell ref="K250:L250"/>
    <mergeCell ref="M250:N250"/>
    <mergeCell ref="A255:B255"/>
    <mergeCell ref="C255:H255"/>
    <mergeCell ref="I255:J255"/>
    <mergeCell ref="K255:L255"/>
    <mergeCell ref="M255:N255"/>
    <mergeCell ref="M254:N254"/>
    <mergeCell ref="A253:B253"/>
    <mergeCell ref="C253:H253"/>
    <mergeCell ref="I253:J253"/>
    <mergeCell ref="K253:L253"/>
  </mergeCells>
  <pageMargins left="0.25" right="0.25" top="0.75" bottom="0.75" header="0.3" footer="0.3"/>
  <pageSetup scale="65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Izvještaj o izvršenju proračuna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Željkica Smiljanović</dc:creator>
  <cp:lastModifiedBy>Tomislav Nožar</cp:lastModifiedBy>
  <cp:lastPrinted>2020-09-17T07:57:39Z</cp:lastPrinted>
  <dcterms:created xsi:type="dcterms:W3CDTF">2019-09-18T09:01:20Z</dcterms:created>
  <dcterms:modified xsi:type="dcterms:W3CDTF">2020-09-17T09:21:42Z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