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Građevinsko-obrtnički radovi" sheetId="1" r:id="rId1"/>
    <sheet name="Vodovod i kanalizacija" sheetId="2" r:id="rId2"/>
    <sheet name="Elektroinstalacije" sheetId="3" r:id="rId3"/>
    <sheet name="Strojarske instalacije" sheetId="4" r:id="rId4"/>
    <sheet name="Rekapitulacija" sheetId="5" r:id="rId5"/>
  </sheets>
  <definedNames>
    <definedName name="_xlnm.Print_Area" localSheetId="0">'Građevinsko-obrtnički radovi'!$A$1:$H$442</definedName>
  </definedNames>
  <calcPr fullCalcOnLoad="1"/>
</workbook>
</file>

<file path=xl/sharedStrings.xml><?xml version="1.0" encoding="utf-8"?>
<sst xmlns="http://schemas.openxmlformats.org/spreadsheetml/2006/main" count="1648" uniqueCount="617">
  <si>
    <t xml:space="preserve">TROŠKOVNIK </t>
  </si>
  <si>
    <t>Planiranje dna svih iskopa za temelje s točnošću +/- 2 cm, uključivo odsijecanje i izbacivanje viška iskopa.</t>
  </si>
  <si>
    <t>A) GRAĐEVINSKI RADOVI</t>
  </si>
  <si>
    <t>KV sati</t>
  </si>
  <si>
    <t>sat</t>
  </si>
  <si>
    <t>PKV sati</t>
  </si>
  <si>
    <t>m'</t>
  </si>
  <si>
    <t>BET.I ARMIRANO BET.RADOVI UKUPNO</t>
  </si>
  <si>
    <t>x</t>
  </si>
  <si>
    <t>=</t>
  </si>
  <si>
    <r>
      <t>m</t>
    </r>
    <r>
      <rPr>
        <vertAlign val="superscript"/>
        <sz val="10"/>
        <rFont val="Times New Roman"/>
        <family val="1"/>
      </rPr>
      <t>2</t>
    </r>
  </si>
  <si>
    <r>
      <t>m</t>
    </r>
    <r>
      <rPr>
        <vertAlign val="superscript"/>
        <sz val="10"/>
        <rFont val="Times New Roman"/>
        <family val="1"/>
      </rPr>
      <t>3</t>
    </r>
  </si>
  <si>
    <t>kom</t>
  </si>
  <si>
    <t>1.03.</t>
  </si>
  <si>
    <t>ZEMLJANI RADOVI</t>
  </si>
  <si>
    <t>2.01.</t>
  </si>
  <si>
    <t>BETONSKI I ARMIRANO BETONSKI RADOVI</t>
  </si>
  <si>
    <t>- beton</t>
  </si>
  <si>
    <t>- oplata</t>
  </si>
  <si>
    <t>kg</t>
  </si>
  <si>
    <t>3.01.</t>
  </si>
  <si>
    <t>3.02.</t>
  </si>
  <si>
    <t>2.00.</t>
  </si>
  <si>
    <t>3.00.</t>
  </si>
  <si>
    <t>ZIDARSKI RADOVI</t>
  </si>
  <si>
    <t>3.00</t>
  </si>
  <si>
    <t>ZIDARSKI RADOVI UKUPNO</t>
  </si>
  <si>
    <t>2.00</t>
  </si>
  <si>
    <t>1.00</t>
  </si>
  <si>
    <t>ZEMLJANI RADOVI UKUPNO</t>
  </si>
  <si>
    <t>1.02.</t>
  </si>
  <si>
    <t>1.01.</t>
  </si>
  <si>
    <t>MAG 500/560</t>
  </si>
  <si>
    <t>3.03.</t>
  </si>
  <si>
    <t>3.05.</t>
  </si>
  <si>
    <t>3.06.</t>
  </si>
  <si>
    <t>4.00.</t>
  </si>
  <si>
    <t>4.01.</t>
  </si>
  <si>
    <t>4.02.</t>
  </si>
  <si>
    <t>4.03.</t>
  </si>
  <si>
    <t>4.04.</t>
  </si>
  <si>
    <t>4.05.</t>
  </si>
  <si>
    <t>IZOLATERSKI RADOVI UKUPNO</t>
  </si>
  <si>
    <t>IZOLATERSKI RADOVI</t>
  </si>
  <si>
    <t>5.00.</t>
  </si>
  <si>
    <t>5.02.</t>
  </si>
  <si>
    <t>6.00.</t>
  </si>
  <si>
    <t>6.01.</t>
  </si>
  <si>
    <t>6.02.</t>
  </si>
  <si>
    <t>LIMARSKI RADOVI</t>
  </si>
  <si>
    <t>LIMARSKI RADOVI UKUPNO</t>
  </si>
  <si>
    <t>4.00</t>
  </si>
  <si>
    <t>REKAPITULACIJA</t>
  </si>
  <si>
    <t>3.04.</t>
  </si>
  <si>
    <t>5.01.</t>
  </si>
  <si>
    <t>TESARSKI RADOVI</t>
  </si>
  <si>
    <r>
      <t>Izvedba drvene konstrukcije krovišta od crnogorice II klase prema projektu i statičkom računu. Obračun po m</t>
    </r>
    <r>
      <rPr>
        <vertAlign val="superscript"/>
        <sz val="10"/>
        <rFont val="Times New Roman"/>
        <family val="1"/>
      </rPr>
      <t>2</t>
    </r>
    <r>
      <rPr>
        <sz val="10"/>
        <rFont val="Times New Roman"/>
        <family val="1"/>
      </rPr>
      <t xml:space="preserve"> razvijene površine krova.</t>
    </r>
  </si>
  <si>
    <t>TESARSKI RADOVI UKUPNO</t>
  </si>
  <si>
    <t>A) GRAĐEVINSKI RADOVI - UKUPNO</t>
  </si>
  <si>
    <t>1)</t>
  </si>
  <si>
    <t>2)</t>
  </si>
  <si>
    <t>3)</t>
  </si>
  <si>
    <t>AB RADOVI</t>
  </si>
  <si>
    <t>4)</t>
  </si>
  <si>
    <t>5)</t>
  </si>
  <si>
    <t>6)</t>
  </si>
  <si>
    <t>7)</t>
  </si>
  <si>
    <t>UKUPNO</t>
  </si>
  <si>
    <t>SVEUKUPNO</t>
  </si>
  <si>
    <t>A)</t>
  </si>
  <si>
    <t>GRAĐEVINSKI RADOVI UKUPNO</t>
  </si>
  <si>
    <t>7.01.</t>
  </si>
  <si>
    <t>komplet</t>
  </si>
  <si>
    <t>1.04.</t>
  </si>
  <si>
    <t>7.02.</t>
  </si>
  <si>
    <t>7.03.</t>
  </si>
  <si>
    <t>7.00</t>
  </si>
  <si>
    <t>Izrada fert stropne ploče uključivo dobavu i postavu monta gredica, uložaka te betoniranje tlačne ploče betonom C25/30.</t>
  </si>
  <si>
    <t>Betoniranje horizontalnih  a.b. serklaža u sastavu fert stropa betonom C 25/30 u  oplati.</t>
  </si>
  <si>
    <t>RA 400/500</t>
  </si>
  <si>
    <t>Izrada  hidroizolacije vertikalnih serklaža i stupova hidroizolacijskim bitumenskim premazom kvalitete kao "WURTH BITUMOL". Na suhu, čistu i ravnu betonsku podlogu izvodi se bitumenski premaz prema uputama proizvođača.</t>
  </si>
  <si>
    <t>5.03.</t>
  </si>
  <si>
    <t>5.04.</t>
  </si>
  <si>
    <t>- hladni premaz resitolom</t>
  </si>
  <si>
    <t>+ PDV 25 %</t>
  </si>
  <si>
    <t xml:space="preserve">Zaštita krovne građe od djelovanja insekata prskanjem zaštitnim sredstvom. Obračun prema površini krovišta. </t>
  </si>
  <si>
    <t>4.06.</t>
  </si>
  <si>
    <t>4.07.</t>
  </si>
  <si>
    <t>ZA IZGRADNJU KOMUNALNE GRAĐEVINE - MRTVAČNICE</t>
  </si>
  <si>
    <t>PRIPREMNI RADOVI</t>
  </si>
  <si>
    <r>
      <t>Izvedba, postava i skidanje privremenog objekta za osoblje nadzora (drv.baraka ili kontejneri) s prostorijama od 12,0 m</t>
    </r>
    <r>
      <rPr>
        <vertAlign val="superscript"/>
        <sz val="10"/>
        <rFont val="Times New Roman"/>
        <family val="1"/>
      </rPr>
      <t>2</t>
    </r>
    <r>
      <rPr>
        <sz val="10"/>
        <rFont val="Times New Roman"/>
        <family val="1"/>
      </rPr>
      <t>, prostorijom za operativne sastanke od 15 m</t>
    </r>
    <r>
      <rPr>
        <vertAlign val="superscript"/>
        <sz val="10"/>
        <rFont val="Times New Roman"/>
        <family val="1"/>
      </rPr>
      <t>2</t>
    </r>
    <r>
      <rPr>
        <sz val="10"/>
        <rFont val="Times New Roman"/>
        <family val="1"/>
      </rPr>
      <t xml:space="preserve">   te sanitarnim čvorom. U stavci treba predvidjeti zagrijavanje prostora kao i sanitarno održavanje prostorija tijekom građenja u skladu s planom izvođenja. </t>
    </r>
  </si>
  <si>
    <t>Izvedba, postava i skidanje privremenog objekta za higijenske potrebe radnika (drv.baraka ili kontejner) s priključkom na vodovod i kanalizaciju i s osiguranjem protiv smrzavanja. Ovaj sanitarni čvor mora biti dimenzioniran prema broju zaposlenih na gradilištu. U stavci treba predvidjeti redovno  održavanje i čišćenje prema operativnom planu izvođenja.</t>
  </si>
  <si>
    <t>PRIPREMNI RADOVI UKUPNO</t>
  </si>
  <si>
    <t>Izvedba zaštitne ograde oko gradilišta visine min. 2,20 m, ukrućena i osigurana od prevrtanja i sa otvorima za radnike i vozila.  Ograda mora biti kvalitetne izvedbe, održavana radi sigurnosti zaposlenika. Osim toga, mora biti opremljena sigurnosnim znakovima upozorenja.</t>
  </si>
  <si>
    <t>Postava informativne ploče u skladu sa Zakonom o gradnji.</t>
  </si>
  <si>
    <t>Čišćenje parcele od korova i zaostalog materijala, siječenje grmlja i suvišnih stabala koja smetaju organizaciji gradilišta. Uključeno vađenje panjeva i zapunjavanje rupa. Točno stanje utvrditi na licu mjesta.</t>
  </si>
  <si>
    <r>
      <t>Strojno skidanje sloja humusa na površini izvođenja građevine u debljini od 20 cm. U cijenu uključeno strojno guranje materijala na deponiju unutar gradilišta. Humus se skida po cijeloj dužini i širini građevine sa dodatkom od 1,0 m sa svake strane. Obračun po m</t>
    </r>
    <r>
      <rPr>
        <vertAlign val="superscript"/>
        <sz val="10"/>
        <rFont val="Times New Roman"/>
        <family val="1"/>
      </rPr>
      <t>3</t>
    </r>
    <r>
      <rPr>
        <sz val="10"/>
        <rFont val="Times New Roman"/>
        <family val="1"/>
      </rPr>
      <t xml:space="preserve"> skinutog sloja u sraslom stanju.    </t>
    </r>
  </si>
  <si>
    <t>Strojni (cca 80%) i ručni (cca 20%) iskop u materijalu II kategorije za trakaste temelje širine prema statičkom proračunu i dubine do 80 cm. Iskop vršiti pravilnim odsjecanjem vertikalnih stranica. Deponiranje materijala iz iskopa za moguću ponovnu ugradnju.</t>
  </si>
  <si>
    <t xml:space="preserve">Dobava i ugradba šljunka za posteljicu ispod temeljne ploče u tamponskom sloju debljine 20 cm. Uključivo vlaženje i strojno zbijanje do potrebne zbijenosti. Prije betoniranja potrebno je postići zbijenost od 40 Mpa. Obračun u zbijenom stanju. </t>
  </si>
  <si>
    <r>
      <t>Betoniranje AB ploče rampe debljine 12 cm  betonom C 25/30 na tamponskom sloju šljunka. Stavka uključuje i betoniranje bočnih zidova (temelja) rampe. Obračun po m</t>
    </r>
    <r>
      <rPr>
        <vertAlign val="superscript"/>
        <sz val="10"/>
        <rFont val="Times New Roman"/>
        <family val="1"/>
      </rPr>
      <t>3</t>
    </r>
    <r>
      <rPr>
        <sz val="10"/>
        <rFont val="Times New Roman"/>
        <family val="1"/>
      </rPr>
      <t xml:space="preserve"> ugrađenog betona.</t>
    </r>
  </si>
  <si>
    <t xml:space="preserve">Napomena:  U jediničnu cijenu stavka ab radova uračunati dobavu materijala i  izradu </t>
  </si>
  <si>
    <t xml:space="preserve">                    otvora  za prolaze – prodore instalacija  u  ab  elementima nosive konstrukcjie </t>
  </si>
  <si>
    <t xml:space="preserve">                    (zidovima, pločama, gredama i  stupovima). </t>
  </si>
  <si>
    <t>Betoniranje podložnog betona ispod trakastih temelja betonom C8/10, debljine 5 cm. Izvodi se u iskopu. Obračun po m3 ugrađenog betona.</t>
  </si>
  <si>
    <t xml:space="preserve">Zidanje pregradnih zidova debljine 12 cm,  blok-opekom u  mortu  M-5. U jediničnu cijenu uključena eventualno potrebna radna skela, sav unutarnji transport, rad i materijal. </t>
  </si>
  <si>
    <t>Razni sitni popravci i nakon dovršenja objekta koji nisu nastali krivnjom izvođača radova, pripomoć obrtnicima i instalaterima, razne sitne ugradbe koje se ne mogu predvidjeti razni prenosi i potrebne skele. Obračun po stvarno utrošenom vremenu i materijalu, a prema upisu u građevinski dnevnik sa ovjerom nadzornog inženjera.</t>
  </si>
  <si>
    <t>5.00</t>
  </si>
  <si>
    <t xml:space="preserve"> </t>
  </si>
  <si>
    <t>Dobava i postava armirane krovne folije od 4 slojnog PP-a laminiranog hidrofobnim ljepilom, težine 151 g/m2, otporne na silu paranja čavlom 360/400 N. Proizvod kvalitete kao ''BRAMAC UNIVERZAL'' ili jednakovrijedan. Obračun po m2 razvijene površine krova .</t>
  </si>
  <si>
    <t xml:space="preserve">Dobava, doprema, izmjera, sječenje, čišćenje, savijanje, postavljanje i vezanje armature jednostavne i srednje složenosti. Obavezna postava armature na plastične ili betonske podmetače, nastavci armature prema statičkom računu.    </t>
  </si>
  <si>
    <r>
      <t>Betoniranje armirano betonskih trakastih temelja  betonom C25/30 u rovu iskopa, a djelomično u glatkoj oplati. Armatura je uračunata u zasebnoj stavci. Obračun po m</t>
    </r>
    <r>
      <rPr>
        <vertAlign val="superscript"/>
        <sz val="10"/>
        <rFont val="Times New Roman"/>
        <family val="1"/>
      </rPr>
      <t>3</t>
    </r>
    <r>
      <rPr>
        <sz val="10"/>
        <rFont val="Times New Roman"/>
        <family val="1"/>
      </rPr>
      <t xml:space="preserve"> ugrađenog betona.</t>
    </r>
  </si>
  <si>
    <r>
      <t>Betoniranje AB nadtemeljnih zidova debljine 30 cm, betonom C25/30, uključivo dobavu i postavu potrebne armature prema statičkom proračunu i izradu oplate. Armatura je uračunata u zasebnoj stavci. Obračun po m</t>
    </r>
    <r>
      <rPr>
        <vertAlign val="superscript"/>
        <sz val="10"/>
        <rFont val="Times New Roman"/>
        <family val="1"/>
      </rPr>
      <t>3</t>
    </r>
    <r>
      <rPr>
        <sz val="10"/>
        <rFont val="Times New Roman"/>
        <family val="1"/>
      </rPr>
      <t xml:space="preserve"> ugrađenog betona. </t>
    </r>
  </si>
  <si>
    <r>
      <t>Dobava i postava tipskih odgovarajućih sljemenjaka na grebene i sljemena po sistemu suhe ugradnje kako bi se omogućilo provjetravanje u sljemenoj zoni. Pričvršćivanje na sljemeno grebenu letvu vijkom. Postavljanje početne i završne kape sljemenjaka te razdjelnih elemenata. Boja engoba crvena. Stavka uključuje dobavu sljemenjaka, početnih, razdjelnih i završnih sljemenih elemenata,  sljemeno-grebene trake, potrebnih spojnica i vijaka.  Obračun po m</t>
    </r>
    <r>
      <rPr>
        <vertAlign val="superscript"/>
        <sz val="10"/>
        <rFont val="Times New Roman"/>
        <family val="1"/>
      </rPr>
      <t>'</t>
    </r>
    <r>
      <rPr>
        <sz val="10"/>
        <rFont val="Times New Roman"/>
        <family val="1"/>
      </rPr>
      <t xml:space="preserve"> izvedenog grebena (sljemena).                  
</t>
    </r>
  </si>
  <si>
    <r>
      <t>Dobava i postava glinenog crijepa, tipa kao NEXE CEZAR prema uputama proizvođača. U cijenu uračunati potrebno rezanje, postavljanje svih potrebnih specijalnih crjepova (završni crijep, crijep odzračnik). Postavljanje crjepova odzračnika u drugom redu od sljemena i u drugom redu od strehe (svaki četvrti crijep). 
Postavljanje crjepova snjegobrana u dva reda (svaki drugi crijep). Boja engoba crvena. Obračun po m</t>
    </r>
    <r>
      <rPr>
        <vertAlign val="superscript"/>
        <sz val="10"/>
        <rFont val="Times New Roman"/>
        <family val="1"/>
      </rPr>
      <t>2</t>
    </r>
    <r>
      <rPr>
        <sz val="10"/>
        <rFont val="Times New Roman"/>
        <family val="1"/>
      </rPr>
      <t xml:space="preserve"> razvijene površine krova.               
</t>
    </r>
  </si>
  <si>
    <t>Izrada, dobava i postava žljeba od pocinčanog plastificiranog lima razvijene širine 33 cm. Boja prema izboru investitora. U cijenu je uključen sav potreban materijal i pribor za montažu.</t>
  </si>
  <si>
    <t>Izrada, dobava i postava vertikala za odvodnju krovnih voda od pocinčanog plastificiranog lima promjera 10 cm. Boja prema izboru investitora. U cijenu je uključen sav potreban materijal i pribor za montažu.</t>
  </si>
  <si>
    <t>Dobava materijala, izrada i montaža svih limenih opšava i detalja (okapni limovi, prodori, okapnog lima na krovištu koji se podvlači ispoda crijepa po cijelom opsegu građevine i dr.) pocinčanim plastificiranim limom debljine d=0,55 mm. Boja prema izboru investitora. U cijenu je uključen sav potreban materijal i pribor za montažu. Sve spojeve i završetke izvesti vodonepropusno. Svi detalji prema uputama glavnog projektanta i nadzornog inženjera. Dimenzije uzeti na licu mjesta!!!</t>
  </si>
  <si>
    <t xml:space="preserve">Dobava i postava tipskih češalja za strehu. Češalj se ugrađuje ispod prvog reda crijepa. Sprečava ulazak ptica u zračni prostor krova, a istovremeno omogućava protok zraka. U cijenu je uključen sav potreban materijal i pribor za montažu. Postava prema uputama proizvođača proizvoda. Obračun po m'.                  </t>
  </si>
  <si>
    <t>- zidovi</t>
  </si>
  <si>
    <t>- stropovi</t>
  </si>
  <si>
    <t xml:space="preserve">Izrada armiranog plivajućeg cementnog estriha u cementnom mortu M-10, d=5 cm. Estrih se izvodi na sloj toplinske izolacije zaštićen PVC folijom. Estrih armirati polipropilenskim vlaknima, dilatirati u površine ne veće od 25 m2 tipskim dilatacijskim profilima. Izvesti odvajanje estriha od obodnih zidova slojem polistirena d=1 cm. Gornju površinu zagladiti i u potpunosti prirediti za polaganje završne obloge poda.  </t>
  </si>
  <si>
    <t>5.05.</t>
  </si>
  <si>
    <t xml:space="preserve">Dobava materijala te izrada cementne glazure ulaznog trijema armirane mikro vlaknima, mort M-10. Izvesti odvajanje glazure od obodnih zidova slojem polistirena d=1 cm. Gornju površinu zagladiti i u potpunosti prirediti za polaganje završne obloge poda.  </t>
  </si>
  <si>
    <t>6.03.</t>
  </si>
  <si>
    <t>6.04.</t>
  </si>
  <si>
    <t xml:space="preserve">Dobava i postava toplinske izolacije iznad stropne ploče odnosno ispod krovišta. Za izolaciju se koristi mineralna vuna debljine 20 cm koja se postavlja na zaštitnu PVC foliju debljine 0,2 mm odnosno na stropnu ploču.                         </t>
  </si>
  <si>
    <t>B) OBRTNIČKI RADOVI</t>
  </si>
  <si>
    <t>1.00.</t>
  </si>
  <si>
    <t>VANJSKA I UNUTARNJA STOLARIJA</t>
  </si>
  <si>
    <t>UKUPNO VANJSKA I UNUTARNJA STOLARIJA</t>
  </si>
  <si>
    <t>BRAVARSKI RADOVI</t>
  </si>
  <si>
    <t>BRAVARSKI RADOVI UKUPNO</t>
  </si>
  <si>
    <t>KERAMIČARSKI RADOVI</t>
  </si>
  <si>
    <t>KERAMIČARSKI RADOVI UKUPNO</t>
  </si>
  <si>
    <r>
      <t>m</t>
    </r>
    <r>
      <rPr>
        <vertAlign val="superscript"/>
        <sz val="10"/>
        <rFont val="Times New Roman"/>
        <family val="1"/>
      </rPr>
      <t>'</t>
    </r>
  </si>
  <si>
    <t>SOBOSLIKARSKI RADOVI</t>
  </si>
  <si>
    <t>SOBOSLIKARSKI RADOVI UKUPNO</t>
  </si>
  <si>
    <t>FASADERSKI RADOVI</t>
  </si>
  <si>
    <t>Dobava, montaža, demontaža  fasadne cijevne skele. Prilikom montaže osigurati prolaze za nesmetano obavljanje radova i osigurati sigurno kretanje prolaznika.</t>
  </si>
  <si>
    <t>FASADERSKI RADOVI UKUPNO</t>
  </si>
  <si>
    <t>B) OBRTNIČKI RADOVI - UKUPNO</t>
  </si>
  <si>
    <t>GRAĐEVINSKO-OBRTNIČKI RADOVI</t>
  </si>
  <si>
    <t>B)</t>
  </si>
  <si>
    <t>OBRTNIČKI RADOVI UKUPNO</t>
  </si>
  <si>
    <t>- pločice</t>
  </si>
  <si>
    <t>- sokl</t>
  </si>
  <si>
    <t xml:space="preserve">Oblaganje podova podnim keramičkim pločicama I klase u wc-u. Pločice se polažu na cementni estrih, fuga na fugu. U cijenu je uračunat sav potreban materijal i fugiranje pločica, a sve u tonu po izboru investitora. </t>
  </si>
  <si>
    <t xml:space="preserve">Opločenje zidova wc-a zidnim keramičkim pločicama I klase. Pločice se polažu ljepljenjem na ožbukani zid, fuga na fugu do stropa. U punoj visini zida. U cijenu je uračunat sav potreban materijal i fugiranje pločica, PVC rubne letvice, završne lajsne, a sve u tonu po izboru investitora. </t>
  </si>
  <si>
    <t xml:space="preserve">Oblaganje poda trijema vanjskim podnim protukliznim keramičkim pločicama I klase, otpornim na atmosferilije. Pločice se polažu na cementni estrih, fuga na fugu. U cijenu je uračunat sav potreban materijal i fugiranje pločica, PVC rubne letvice, završne lajsne, okapne lajsne po rubovima, a sve u tonu po izboru investitora. </t>
  </si>
  <si>
    <t>Dobava materijala te postava toplinske izolacije XPS pločama (extrudirani polistiren), gustoće 35 kg/m3, debljine 3 cm na sokl građevine ljepljenjem i tipskim pričvrsnicama, u broju prema specifikaciji proizvođača. Izvodi se visine cca 50 cm. U cijenu uračunat sav potreban materijal sa pripadajućim kutnim profilima i lajsnama.</t>
  </si>
  <si>
    <t>Grubo i fino žbukanje stropova i unutarnjih zidova od blok opeke vapneno-cementnom žbukom. Žbukanje uz prethodno prskanje zidova cementnim špricom. Sve spojeve različitih materijala (opeka-beton) i na mjestima nestabilne podloge (podžbukni širi instalacijski prolazi, kanali i slično) potrebno je rabicirati staklenom mrežicom, a na vertikalne i horizontalne bridove ugraditi aluminijske profile za mehaničku zaštitu rubova zida. U cijenu je uključena eventualno potrebna radna skela i sav unutarnji transport, potreban materijal i rad. Na površinama koje se oblažu keramičkim pločicama ne izvodi se završni sloj vapnene žbuke, već se gruba žbuka bolje izravna i zagladi, obavezna ugradnja vertikalnih metalnih šina. Sve izvoditi prema uputstvu proizvođača odnosno pravilima struke.  U cijenu je uključeno žbukanje AB konzolne istake, parapetnog zida, stropa i stupova ulaznog trijema,  te potrebna skela.</t>
  </si>
  <si>
    <t xml:space="preserve">Dobava, izrada i ugradnja unutarnjih tipskih jednokrilnih vratiju, komplet sa okovom i graničnikom. Dovratnik i vratno krilo moraju biti završno obrađeni i polakirani. Dovratnik i vratno krilo prema izboru investitora. U cijenu uključen sav potreban rad, materijal te transport. Točne dimenzije uzeti na licu mjesta. </t>
  </si>
  <si>
    <t>2.02.</t>
  </si>
  <si>
    <t>Izrada i dobava pragova od tipskih T profila, na mjestu spoja različitih vrsta podova. Obračun po m' postavljenog profila.</t>
  </si>
  <si>
    <t>C) UREĐENJE OKOLIŠA</t>
  </si>
  <si>
    <t>OGRADA OKO PARCELE</t>
  </si>
  <si>
    <t>2.03.</t>
  </si>
  <si>
    <t>2.04.</t>
  </si>
  <si>
    <t>OGRADA UKUPNO</t>
  </si>
  <si>
    <t>BETONSKI OPLOČNICI I CESTA</t>
  </si>
  <si>
    <r>
      <t>Iskop humusa u sloju debljine 20 cm za parkiralište, pješačku stazu i stazu oko objekta  utovar i nasipavanje oko zgrade  u debljini prema projektu, ili iznimno stvarne debljine prema uputama nadzornog inženjera. Stavkom obuhvatiti i njegovo razastiranje i planiranje oko zgrade. Stavkom nisu obuhvaćene površine pod zgradom. Radovi se izvode u skladu sa HRN U.E1.010 i OTU II,  2-01. Obračun po m</t>
    </r>
    <r>
      <rPr>
        <vertAlign val="superscript"/>
        <sz val="10"/>
        <rFont val="Times New Roman"/>
        <family val="1"/>
      </rPr>
      <t>3</t>
    </r>
    <r>
      <rPr>
        <sz val="10"/>
        <rFont val="Times New Roman"/>
        <family val="1"/>
      </rPr>
      <t xml:space="preserve"> iskopanog humusa. </t>
    </r>
  </si>
  <si>
    <r>
      <t>Iskop posteljice u tlu C ktg u širokom otkopu, prema visinskim kotama iz projekta  te propisanim nagibima kosina. Od ukupne količine iskopa predvidjeti 95% strojnog i 5% ručnog iskopa. Materijal se deponira na gradilištu i koristi se za nasipanje zelenih površina. Radovi se izvode u skladu sa HRN U.E1.010 i OTU II, 2-02. i 2-07. Obračun po m</t>
    </r>
    <r>
      <rPr>
        <vertAlign val="superscript"/>
        <sz val="10"/>
        <rFont val="Times New Roman"/>
        <family val="1"/>
      </rPr>
      <t>3</t>
    </r>
    <r>
      <rPr>
        <sz val="10"/>
        <rFont val="Times New Roman"/>
        <family val="1"/>
      </rPr>
      <t xml:space="preserve"> sraslog tla.</t>
    </r>
  </si>
  <si>
    <r>
      <t>Nabava, doprema i ugradnja šljunka u donji nosivi sloj kolničke konstrukcije. Pod kolnikom se ugrađuje u sloju debljine 40 cm, uz zbijanje do Ms=80 MN/m2 i SZ=100%, a pod pješačkim površinama u sloju debljine 20 cm, uz zbijanje do Ms=70 MN/m2 i SZ=100%. Radovi se izvode u skladu sa OTU III, 5-00. i 5-01. Obračun po m</t>
    </r>
    <r>
      <rPr>
        <vertAlign val="superscript"/>
        <sz val="10"/>
        <rFont val="Times New Roman"/>
        <family val="1"/>
      </rPr>
      <t>3</t>
    </r>
    <r>
      <rPr>
        <sz val="10"/>
        <rFont val="Times New Roman"/>
        <family val="1"/>
      </rPr>
      <t xml:space="preserve"> zbijenog sloja.</t>
    </r>
  </si>
  <si>
    <t xml:space="preserve">Nabava, doprema i ugradnja betonskog rubnjaka  na sloj svježeg betona C16/20 debljine 15 cm. Spojnice ispuniti cementnim mortom 1:2 i fugirati. Beton ugrađenog rubnjaka mora biti klase C 40/45 (MB 45) –v/c faktor ispod 0.45, otporan na smrzavanje i soli za odmrzavanje u 50 ciklusa prema HRN U.M1.055. Ugrađeni rubnjak ne smije imati pukotine niti bilo kakva druga oštećenja. Ugrađuje se u pravcima i krivinama radijusa R &gt; 4 m. Radovi se izvode u skladu sa OTU II, 3-04.7 i HRN U.S4.051 i U.S4.062. Obračun po m' ugrađenog rubnjaka.      </t>
  </si>
  <si>
    <t>- rubnjak 18/25/100 cm</t>
  </si>
  <si>
    <t xml:space="preserve">Strojno razastiranje i nabijanje sloja iz iskopa zemlje radi poravnanja terena okolo objekta. Zemlju zbijati u slojevima ne više od  30 cm. </t>
  </si>
  <si>
    <t>BET. OPLOČNICI I CESTA UKUPNO</t>
  </si>
  <si>
    <t>OPREMA CESTE</t>
  </si>
  <si>
    <t xml:space="preserve">Oznake na kolniku (horizontalna signalizacija) obračunavaju se:
• pune i isprekidane bijele i žute crte po duljini izvedene oznake (m),
• crte zaustavljanja, kose i granične crte po duljini izvedene oznake (m),
• pješački prijelazi, strelice po komadu izvedene oznake (kom),
• polja za usmjeravanje prometa po površini izvedene oznake (m2),
• mjesta za parkiranje i površine za posebne namjene kao i uzdužne oznake na predmetima uz rub kolnika po duljini izvedene oznake (m).
U cijenu ulazi sav rad, materijal, prijevoz i sve ostalo što je potrebno za potpuni dovršetak posla uključujući potrebna ispitivanja kakvoće materijala i rada.                                                                                                             </t>
  </si>
  <si>
    <t xml:space="preserve">Oznake H62 - parkiralište       </t>
  </si>
  <si>
    <t>Oznake H11 - stop</t>
  </si>
  <si>
    <t>OPREMA CESTE UKUPNO</t>
  </si>
  <si>
    <t>ZELENE POVRŠINE</t>
  </si>
  <si>
    <r>
      <t>Razastiranje postojećeg  humusa  deponiranog na gradilištu u sloju debljine 10 cm, sa planiranjem, sitnjenjem, finom pripremom i valjanjem površine, sijanjem trave, gnojidbom i zalijevanjem. Radovi se izvode u skladu sa OTU II, 2-15.1. Obračun po m</t>
    </r>
    <r>
      <rPr>
        <vertAlign val="superscript"/>
        <sz val="10"/>
        <rFont val="Times New Roman"/>
        <family val="1"/>
      </rPr>
      <t>2</t>
    </r>
    <r>
      <rPr>
        <sz val="10"/>
        <rFont val="Times New Roman"/>
        <family val="1"/>
      </rPr>
      <t xml:space="preserve"> humusirane površine.</t>
    </r>
  </si>
  <si>
    <t>ZELENE POVRŠINE UKUPNO</t>
  </si>
  <si>
    <t>OGRADA</t>
  </si>
  <si>
    <t>BET. OPLOČNICI I CESTA</t>
  </si>
  <si>
    <t>C)</t>
  </si>
  <si>
    <t>UREĐENJE OKOLIŠA UKUPNO</t>
  </si>
  <si>
    <t>Dobava i postava pocinčanih plastificiranih vrata sa uzorkom po izboru investitora. Vrata su dvokrilna. Visinu vrata prilagoditi ostaloj ogradi oko parcele. Stavrne mjere uzeti na licu mjesta</t>
  </si>
  <si>
    <r>
      <t>Betoniranje temelja za ulazna dvokrilna vrata betonom C16/20, širine 30 cm, minimalne dubine 80 cm. Obračun po m</t>
    </r>
    <r>
      <rPr>
        <vertAlign val="superscript"/>
        <sz val="10"/>
        <rFont val="Times New Roman"/>
        <family val="1"/>
      </rPr>
      <t>3</t>
    </r>
    <r>
      <rPr>
        <sz val="10"/>
        <rFont val="Times New Roman"/>
        <family val="1"/>
      </rPr>
      <t xml:space="preserve"> ugrađenog betona. </t>
    </r>
  </si>
  <si>
    <t>- čelični pocinčani plastificirani stupovi visine 150 cm sa pvc čepom (iz sistema montažne ograde)</t>
  </si>
  <si>
    <t>- pocinčana plastificirana ispuna između stupova, visine 150 cm (iz sistema montažne ograde)</t>
  </si>
  <si>
    <r>
      <t>m</t>
    </r>
    <r>
      <rPr>
        <vertAlign val="superscript"/>
        <sz val="10"/>
        <rFont val="Times New Roman"/>
        <family val="1"/>
      </rPr>
      <t>3</t>
    </r>
  </si>
  <si>
    <t>Nabava i postavljanje prometnog znaka izričite naredbe, obračunava se po komadu postavljenog znaka zajedno sa stupom i temeljem. U cijenu ulazi izrada i bojenje znakova i stupova, lijepljenje folije, iskop i betoniranje temelja, učvršćenje znakova i stupova, prijevoz znakova i drugog materijala te drugi poslovi vezani uz postavljanje prometnih znakova, uključujući sve radove i materijale. Oznaka znaka B02.</t>
  </si>
  <si>
    <t>Dobava i postava letava dimenzije 5/4 i kontraletava dim. 5/4 za postavu pokrova. Kontra letve se postavljaju tako da se dobije zračni prostor između pokrova i armirane folije. Obračun po m2 razvijene površine krova. Razmak letava prema preporuci proizvođača pokrova.</t>
  </si>
  <si>
    <t xml:space="preserve">Gletanje i bojenje zidova i stropova  paropropusnim perivim bojama kao "Jupol". Boja prema izboru konzervatora. U cijenu uključeno sve predradnje, dvostruko gletanje, sav potreban rad, materijal, skele te završno čišćenje. </t>
  </si>
  <si>
    <t>Dobava materijala te obrada sokla fasade završnom dekorativnom žbukom na bazi umjetnih smola i zrncima kao ''Teraplast'' sa svim potrebnim slojevima prema uputama proizvođača. Boja po izboru konzervatora. Izvodi se visine cca 50 cm. Stavka obuhvaća i obradu parapetnog zida koji je prethodno ožbukan i pripremljen za završnu dekorativnu žbuku.</t>
  </si>
  <si>
    <t>Dobava i ugradnja vanjskih i unutarnjih granitnih prozorskih klupčica debljine 2 cm,  sa okapnicom. Boja prema izboru konzervatora. Širina klupčica je približno 20 cm. Točne mjere uzeti na licu mjesta prilikom izvođenja fasade.</t>
  </si>
  <si>
    <t>2.05.</t>
  </si>
  <si>
    <t>2.06.</t>
  </si>
  <si>
    <t>2.07.</t>
  </si>
  <si>
    <t>2.08.</t>
  </si>
  <si>
    <t>GEODETSKI RADOVI</t>
  </si>
  <si>
    <t xml:space="preserve">Iskolčenje građevine sa pripadajućim sadržajima te izrada elaborata iskolčenja sukladno zakonskim odredbama, od strane ovlaštenog geodeta. </t>
  </si>
  <si>
    <t xml:space="preserve">Izrada geodetskog elaborata za upis građevine u katastar sukladno zakonskim odredbama, od strane ovlaštenog geodeta. </t>
  </si>
  <si>
    <t>GEODETSKI RADOVI UKUPNO</t>
  </si>
  <si>
    <t xml:space="preserve">Nabava, dobava i postava tipske betonske klupe, dimenzija 140 x 45 x 40 cm, koja se sastoji od betonske konstrukcije i sijedeće plohe od drvenih dasaka koje su ugrađene na podmetače, bez naslona. U cijenu stavke uključiti obradu drvenih dijelova klupe sa dvostrukim lazurnim premazom u boji po izboru projektanta. </t>
  </si>
  <si>
    <t>RAZNE UGRADBE I OPREMA</t>
  </si>
  <si>
    <t>6.00</t>
  </si>
  <si>
    <t>INVESTITOR: OPĆINA SOKOLOVAC
                         Trg dr. Tomislava Bardeka 8, Sokolovac                                        
                         OIB: 05607600712</t>
  </si>
  <si>
    <t>GRAĐEVINA: IZGRADNJA KOMUNALNE GRAĐEVINE</t>
  </si>
  <si>
    <t>Dobava i ugradnja jednokrilnih prozora od PVC profila sa prekinutim toplinskim mostom. Ostakljenje dvostrukim neprozirnim IZO staklom 4-16-4 mm. Krila otklopno zaokretna. Boja smeđa. U cijenu uključeni svi potrebni okovi, sav potreban rad, materijal te transport. Točne dimenzije uzeti na licu mjesta.</t>
  </si>
  <si>
    <t>- vel.  60/120 cm (neprozirno staklo) - č.kuhinja</t>
  </si>
  <si>
    <t>- vel.  60/140 cm (neprozirno staklo) - odarnica</t>
  </si>
  <si>
    <t>- vel.  60/60 cm (neprozirno staklo) - WC</t>
  </si>
  <si>
    <t>Dobava i ugradnja ulaznih vrata u odarnicu. Vrata izvesti od PVC profila, smeđe boje. Vrata su dvokrilna sa prekinutim toplinskim mostom. Ostakljenje dvostrukim neprozirnim IZO staklom 4-16-4 mm. U cijenu uključena cilindar brava, sav potreban rad, materijal te transport.  Točne dimenzije uzeti na licu mjesta.</t>
  </si>
  <si>
    <t>- vel. 160/200 cm</t>
  </si>
  <si>
    <t>Dobava i ugradnja ulaznih vrata u spremište. Vrata izvesti od PVC profila, smeđe boje. Vrata su dvokrilna sa prekinutim toplinskim mostom.  U cijenu uključena cilindar brava, sav potreban rad, materijal te transport.  Točne dimenzije uzeti na licu mjesta.</t>
  </si>
  <si>
    <t>Dobava i ugradnja ulaznih vrata wc-a. Vrata izvesti od PVC profila, smeđe boje. Vrata su jednokrilna sa prekinutim toplinskim mostom. U cijenu uključena cilindar brava, sav potreban rad, materijal te transport. Točne dimenzije uzeti na licu mjesta.</t>
  </si>
  <si>
    <t>- vel. 80/200 cm</t>
  </si>
  <si>
    <t xml:space="preserve">- vel. 80/200 cm        </t>
  </si>
  <si>
    <t xml:space="preserve">Izrada ograde rampe za osobe smanjene pokretljivosti. Ograda rampe mora imati rukohvate koji su promjera 4 cm, oblikovani na način da se mogu obuhvatiti dlanom, postavljeni na dvije visine – od 60 i od 90 cm, produženi u odnosu na nastupnu plohu rampe za 30 cm, sa zaobljenim završetkom. Ograda se izvodi od nehrđajućeg čelika INOX - 304. Obračun po m' postavljene ograde. </t>
  </si>
  <si>
    <t>1.05.</t>
  </si>
  <si>
    <t xml:space="preserve">Oblaganje podova podnim protukliznim keramičkim pločicama I klase u odarnici i čajnoj kuhinji. Pločice se polažu na cementni estrih, fuga na fugu. U cijenu je uračunat sav potreban materijal i fugiranje pločica, a sve u tonu po izboru investitora. </t>
  </si>
  <si>
    <t xml:space="preserve">Opločenje dijela zida čajne kuhinje zidnim keramičkim pločicama I klase. Pločice se polažu ljepljenjem na ožbukani zid, fuga na fugu do visine od 1,0 m. U cijenu je uračunat sav potreban materijal i fugiranje pločica, PVC rubne letvice, završne lajsne, a sve u tonu po izboru investitora. </t>
  </si>
  <si>
    <t xml:space="preserve">Dobava materijala te izrada toplinske fasade zidova pročelja, koja se sastoji od izolacijskih ploča EPS T debljine 10 cm, te podložnog i završnog sloja sustava kao ''CAPAROL''. Ploče se učvršćuju na zidove ljepljenjem i tipskim pričvrsnicama, u broju prema specifikaciji proizvođača sustava. Ploče gustoće 25 kg/m3. Na toplinsku izolaciju nanosi se ljepilo u dva sloja s ugradnjom armaturne PVC mrežice, impregnirajući sloj te završni sloj silikatne žbuke (0-2 mm). Na sve kuteve obavezno ugraditi Alu profile radi ojačanja, oko svih otvora dodatno armirati kuteve. Kuteve armirati pod kutom od 45 stupnjeva. Sav sustav izraditi proizvodima istog proizvođača radi kompatibilnosti slojeva. U  jediničnu cijenu fasade uračunati potrebnu fasadnu skelu, te sve početne, završne i kutne letvice, kao i sav ostali potrebni pribor. Boja fasade prema izboru konzervatora.  Fasadu izvoditi prema uputstvu proizvođača.                                              
      </t>
  </si>
  <si>
    <r>
      <t>Betoniranje temelja montažne ograde oko parcele betonom C16/20, širine 15 cm, minimalne dubine 80 cm u tlu. Obračun po m</t>
    </r>
    <r>
      <rPr>
        <vertAlign val="superscript"/>
        <sz val="10"/>
        <rFont val="Times New Roman"/>
        <family val="1"/>
      </rPr>
      <t>3</t>
    </r>
    <r>
      <rPr>
        <sz val="10"/>
        <rFont val="Times New Roman"/>
        <family val="1"/>
      </rPr>
      <t xml:space="preserve"> ugrađenog betona. </t>
    </r>
  </si>
  <si>
    <t>- ulazna vrata širine 550 cm</t>
  </si>
  <si>
    <t xml:space="preserve">Nabava, doprema i ugradnja bitumeniziranog nosivog sloja.  (BNS) jeste nosivi sloj u kolničkoj konstrukciji izrađen od mješavine kamenog brašna, kamenog materijala do najveće nominalne veličine zrna 32 mm i bitumena kao veziva, proizveden i ugrađen po vrućem postupku. Proizvodnju, prijevoz i ugradnju BNS-a izvesti prema potpoglavlju 6-00.3 u 6. poglavlju OTU. Bitumenizirani nosivi sloj za potrebe izgradnje  pješačke i kolne pristupne površine izvesti debljine 6cm.
</t>
  </si>
  <si>
    <t>Habajući sloj od asfaltbetona (HS-AB) je asfaltni sloj izrađen od mješavine kamenog brašna, kamenog materijala i bitumena kao veziva, gdje je granulometrijski sastav kamene smjese sastavljen po načelu najgušće složenog kamenog materijala. Bitumenizirani nosivi sloj za potrebe izgradnje  pješačke i kolne pristupne površine izvesti debljine 3cm.</t>
  </si>
  <si>
    <t>Oznake H56 - oznaka za osobe sa invaliditetom</t>
  </si>
  <si>
    <t>Dobava i ugradnja rešetke strugala na glavnom ulazu, s uloškom od gumenih i inox lamela min. visine 27 mm. Svi detalji u dogovoru s projektantom i investitorom.</t>
  </si>
  <si>
    <t>- dimenzija 60x160 cm</t>
  </si>
  <si>
    <t>Dobava i ugradnja kokos otirača na glavnom ulazu. U cijenu uključiti  dobavu i ugradnju okvira od  kutnih profila u podu prizemlja. Svi detalji u dogovoru s projektantom i investitorom.</t>
  </si>
  <si>
    <t>Dobava i ugradnja elemenata taktilne komunikacije za osobe s oštećenjem vida. Izrada pločica za ugradnju u pod s oznakama glavnih smjerova kretanja te zidne oznake. Postavljaju se unutar trijema.</t>
  </si>
  <si>
    <t>RAZNE UGRADNJE I OPREMA UKUPNO</t>
  </si>
  <si>
    <t xml:space="preserve">-  bitumenske trake BITUVAL V4 </t>
  </si>
  <si>
    <t>Dobava i postava termoizolacije koja se sastoji od sloja ekspandiranog polistirena XPS debljine 7 cm, na hidroizolaciju poda prizemlja. Ploče se polažu s naizmjeničnim sudarima. U cijenu uključena i postava zaštitne PVC folije debljine 0,2 mm. Za obračun dana tlocrtna površina poda.</t>
  </si>
  <si>
    <t>Čišćenje objekta nakon gradnje, pranje prozora, ker.pl. i ostalog. Obračun bruto površine.</t>
  </si>
  <si>
    <t>Dobava i ugradnja šljunka za posteljicu ispod podložnog betona u tamponskom sloju debljine 10 cm. Obračun po m3 ugrađenog šljunka.</t>
  </si>
  <si>
    <t xml:space="preserve">Dobava i montaža gotovih nadvoja prema veličini otvora na građevini iznad vratiju u zidovima debljine 10 cm. Veličini otvora dodati 15 cm sa svake strane. </t>
  </si>
  <si>
    <t>Betoniranje  vertikalnih AB serklaža na spojevima nosivih zidova, prema planu pozicija,  betonom C 25/30 u oplati.</t>
  </si>
  <si>
    <t xml:space="preserve">Betoniranje ab. nadvoja i greda nad otvorima u zidovima, betonom C 25/30 u trostranoj oplati. Veličini otvora dodati 20 cm sa svake strane. </t>
  </si>
  <si>
    <t>Ugradnja materijala od iskopa te dovoz novog materijala za ugradnju  između temeljnih traka prizemlja. Uključivo vlaženje i strojno zbijanje do potrebne zbijenosti. Potrebno je postići zbijenost od 25 Mpa.</t>
  </si>
  <si>
    <t>3.07.</t>
  </si>
  <si>
    <t>3.08.</t>
  </si>
  <si>
    <t>3.09.</t>
  </si>
  <si>
    <t>3.10.</t>
  </si>
  <si>
    <t>3.11.</t>
  </si>
  <si>
    <t>3.12.</t>
  </si>
  <si>
    <t>6.05.</t>
  </si>
  <si>
    <t>6.06.</t>
  </si>
  <si>
    <t>6.07.</t>
  </si>
  <si>
    <t>7.00.</t>
  </si>
  <si>
    <t>Dobava i ugradnja betonskih elemenata taktilne komunikacije za osobe s oštećenjem vida. Izrada pločica za ugradnju u pod s oznakama glavnih smjerova kretanja te zidne oznake. Postavljaju se od parkinga do trijema.</t>
  </si>
  <si>
    <t>RAZNE UGRADNJE I OPREMA</t>
  </si>
  <si>
    <t xml:space="preserve">               - mrtvačnica u Srijemu</t>
  </si>
  <si>
    <t>LOKACIJA: SRIJEM,  
                     k.č.br. 271/2 k.o. Srijem</t>
  </si>
  <si>
    <t>BROJ PROJEKTA:  08/2017</t>
  </si>
  <si>
    <t>ZAJ. OZN. PROJ.:  08/2017</t>
  </si>
  <si>
    <r>
      <t>Betoniranje donje AB temeljne ploče debljine 12 cm  betonom C 25/30 na tamponskom sloju prizemlja. Gornju površinu ploče zagladiti, jer se na nju polaže hidroizolacija.  U cijenu uračunati dobavu i postavu PVC folije ispod ploče. Obračun po m</t>
    </r>
    <r>
      <rPr>
        <vertAlign val="superscript"/>
        <sz val="10"/>
        <rFont val="Times New Roman"/>
        <family val="1"/>
      </rPr>
      <t>3</t>
    </r>
    <r>
      <rPr>
        <sz val="10"/>
        <rFont val="Times New Roman"/>
        <family val="1"/>
      </rPr>
      <t xml:space="preserve"> ugrađenog betona.</t>
    </r>
  </si>
  <si>
    <t xml:space="preserve">Zidanje vanjskih i unutarnjih nosivih zidova objekta  blok-opekom u  mortu M-5 debljine 29  cm. U jediničnu cijenu uključena eventualno potrebna radna skela, sav unutarnji transport, rad i materijal. </t>
  </si>
  <si>
    <t>GRAĐEVINSKO-OBRTNIČKIH RADOVA</t>
  </si>
  <si>
    <r>
      <t>Izrada  hidroizolacije  ispod svih zidova i podova prizemlja. Izolaciju izvesti u potpunosti prema opisu stavke u troškovniku i uputama proizvođača materijala. Minimalan potreban preklop traka iznosi 10 cm, a širina trake minimalno 50 cm zbog nastavljanja hidroizolacije ploče prizemlja. Obračun po m</t>
    </r>
    <r>
      <rPr>
        <vertAlign val="superscript"/>
        <sz val="10"/>
        <rFont val="Times New Roman"/>
        <family val="1"/>
      </rPr>
      <t>2</t>
    </r>
    <r>
      <rPr>
        <sz val="10"/>
        <rFont val="Times New Roman"/>
        <family val="1"/>
      </rPr>
      <t xml:space="preserve"> izvedenih potrebnih površina. Na suhu, čistu i ravnu betonsku podlogu izvodi se izolacija koja se sastoji od:        </t>
    </r>
  </si>
  <si>
    <t>T R O Š K O V N I K</t>
  </si>
  <si>
    <t>INVESTITOR:           OPĆINA SOKOLOVAC</t>
  </si>
  <si>
    <t xml:space="preserve">                          Trg dr. Tomislava Bardeka 8</t>
  </si>
  <si>
    <t>GRAĐEVINA:           IZGRADNJA KOMUNALNE GRAĐEVINE</t>
  </si>
  <si>
    <t xml:space="preserve">                         - mrtvačnica u Srijemu</t>
  </si>
  <si>
    <t>LOKACIJA:               SRIJEM</t>
  </si>
  <si>
    <t xml:space="preserve">                           k.č.br. 271/2 k.o. Srijem</t>
  </si>
  <si>
    <t>BR. PROJEKTA:       08/2017</t>
  </si>
  <si>
    <t>ZAJ. OZN. PROJ.:      08/2017</t>
  </si>
  <si>
    <t xml:space="preserve"> TROŠKOVNIK </t>
  </si>
  <si>
    <t>INSTALACIJA VODOVODA I KANALIZACIJE</t>
  </si>
  <si>
    <t>SADRŽAJ:</t>
  </si>
  <si>
    <t xml:space="preserve"> A) VANJSKI VODOVOD</t>
  </si>
  <si>
    <t>Zemljani radovi</t>
  </si>
  <si>
    <t>Monterski radovi</t>
  </si>
  <si>
    <t>Ostali radovi</t>
  </si>
  <si>
    <t xml:space="preserve"> B) VANJSKA KANALIZACIJA</t>
  </si>
  <si>
    <t>Građevinski radovi na vodovodnoj i kanalizacijskoj mreži</t>
  </si>
  <si>
    <t xml:space="preserve"> C) UNUTARNJI VODOVOD I KANALIZACIJA</t>
  </si>
  <si>
    <t>Građevinski radovi</t>
  </si>
  <si>
    <t>Monterski radovi unutarnjeg vodovoda</t>
  </si>
  <si>
    <t>Monterski radovi unutarnje kanalizacije</t>
  </si>
  <si>
    <t>Sanitarije i oprema</t>
  </si>
  <si>
    <t>A) VANJSKI VODOVOD</t>
  </si>
  <si>
    <t xml:space="preserve">Iskolčenja trase prije izvođenja radova.
Detaljno iskolčenje trase cjevovoda sa označavanjem svih vertikalnih i horizontalnih lomova trase.
</t>
  </si>
  <si>
    <r>
      <t>Iskop   rova   (strojni)   u   materijalu   "C"   kategorije.
Rov prosječne dubine iskopa 1,3 metara, širina rova 40 cm. U stavku uračunat i iskop za vodomjerno okno unut. dim. 1,2 x 0,8 x 1,5 m.
Iskopani materijal odbacuje se u stranu unutar radnog pojasa, a ukoliko je potrebno na uskim mjestima se odvozi, međudeponira i kod zatrpavanja se ponovo dovozi na mjesto ugradbe. U jediničnu cijenu potrebno je uključiti sve radove kao: utovar, potreban prijevoz, odlaganje unutar gradilišta te korištenje potrebne mehanizacije.
Stavka uključuje sve potrebne radove i opremu za crpljenje podzemnih voda tijekom izvođenja. Obračun po m</t>
    </r>
    <r>
      <rPr>
        <vertAlign val="superscript"/>
        <sz val="10"/>
        <rFont val="Times New Roman"/>
        <family val="1"/>
      </rPr>
      <t>3</t>
    </r>
    <r>
      <rPr>
        <sz val="10"/>
        <rFont val="Times New Roman"/>
        <family val="1"/>
      </rPr>
      <t xml:space="preserve"> iskopanog materijala u sraslom stanju.</t>
    </r>
  </si>
  <si>
    <t>- iskop ukupno</t>
  </si>
  <si>
    <t>-strojni iskop - 95 % od ukupnog iskopa</t>
  </si>
  <si>
    <t>- ručni iskop - 5 % od ukupnog iskopa</t>
  </si>
  <si>
    <r>
      <t>Ručno planiranje dna kanalskog rova s točnošću ± 2 centimetra prema projektiranoj niveleti cjevovoda. Obračun po m</t>
    </r>
    <r>
      <rPr>
        <vertAlign val="superscript"/>
        <sz val="10"/>
        <rFont val="Times New Roman"/>
        <family val="1"/>
      </rPr>
      <t>2</t>
    </r>
    <r>
      <rPr>
        <sz val="10"/>
        <rFont val="Times New Roman"/>
        <family val="1"/>
      </rPr>
      <t xml:space="preserve"> planirane površine.</t>
    </r>
  </si>
  <si>
    <t>Izrada pješčane posteljice vodovodnih cijevi. U poziciji je obuhvaćen dobava i ugradnja (planiranje) pijeska te nabijanje vibronabijačima tako da se dobije čvrsta podloga za ugradbu cijevi. Obračunska širina kao širina vodovodnog rova, debljina posteljice prema normalnom poprečnom profilu (10 cm).</t>
  </si>
  <si>
    <t>Stavka obuhvaća izradu potrebnih produbljenja na mjestu spojeva cijevi (za mufove i spojnice). Obračun po m3 ugrađenog materijala u sabijenom stanju.</t>
  </si>
  <si>
    <t>Zatrpavanje vodovodnih cijevi pijeskom do visine 20 cm iznad tjemena cijevi. U poziciji je obuhvaćena dobava   i   ugradnja   (planiranje)  pijeska   te   ručno nabijanje tako da se dobije odgovarajuća obloga cijevi. Obračun po m3 ugrađenog materijala u sabijenom stanju.</t>
  </si>
  <si>
    <t>1.06.</t>
  </si>
  <si>
    <t>Zatrpavanje preostalog dijela kanalskog rova te uokolo vodomjernog okna pogodnim usitnjenim materijalom iz iskopa u slojevima debljine do 30 cm uz nabijanje slojeva. Obračun  po  m3  ugrađenog  materijala  u  sabijenom stanju.</t>
  </si>
  <si>
    <t>1.07.</t>
  </si>
  <si>
    <t>Planiranje materijala  preostalog  od  iskopa  nakon  zatrpavanja rova. Uključivo utovar, istovar i razastiranje. Obračun prema količini materijala u sraslom stanju.</t>
  </si>
  <si>
    <t>MONTERSKI RADOVI</t>
  </si>
  <si>
    <t>Isporuka, transport i ugradba VODOVODNIH cijevi od polietilena  (PE  100)  proizvedenih  prema  HRN  EN 12201-2 (2003) i DIN-u 8074/75.</t>
  </si>
  <si>
    <t>Cijevi se polažu u iskopani i dijelom zapunjeni rov kanala na pripremljenu podlogu, dubine prema uzdužnom profilu, te zasipavaju pijeskom/šljunkom prema normalnom poprečnom profilu. Ukoliko je trasa izvan kolnika rov se iznad obloge cijevi dalje zatrpava materijalom od iskopa. U jediničnu cijenu uračunati nabavu, transport te sve potrebne radove i materijal na ugradbi i montaži PEHD vodovoda, te njihovo spajanje. Postupak spajanja cijevi izvesti prema uputama isporučitelja cijevi. Spojeve treba ostaviti nezatrpane dok se ne provede ispitivanje vodonepropusnosti cjevovoda (tlačna proba). Fazonski komadi i spojni materijal uključiti u cijenu metra dužnog cijevi te se isti neće zasebno obračunavati.</t>
  </si>
  <si>
    <t xml:space="preserve"> '- PE HD 25,0 x 2,3 mm, S5/SDR 11</t>
  </si>
  <si>
    <t xml:space="preserve"> '- PE HD 32,0 x 3,0 mm, S5/SDR 11</t>
  </si>
  <si>
    <t>Vodomjerno okno</t>
  </si>
  <si>
    <t>2.02</t>
  </si>
  <si>
    <t>Izvedba armiranobetonskog vodomjernog okna.
Izvedba tipskog armiranobetonskog vodonepropusnog vodomjernog okna prema navedenim markama betona s potrebim fazonskim komadima vodovodne armature prema tipskom nacrtu, kao i isporuka sveg potrebnog materijala uz dokaz kvalitete. Unutarnje površine izvesti u blanjanoj oplati ili ih ožbukati žbukom besprijekornog svojstva i granulometrijskog sastava.Ova pozicija obuhvaća nabavu i ugradbu potrebne vanjske i unutarnje dvostrane oplate zidova i ploče sa potrebnim podupiračima koja je posebno specificirana.
Potrebno  je  izvesti  ukupno  1  okno  na  kojem  je potrebno izvesti slijedeće faze radova:</t>
  </si>
  <si>
    <t xml:space="preserve">- Izrada podloge (d=7cm) betona MB - 10. </t>
  </si>
  <si>
    <t>- Izrada dna okna betonom MB - 30.</t>
  </si>
  <si>
    <t>- Izrada armiranobetonskih zidova okna MB - 30.</t>
  </si>
  <si>
    <t>- Izrada armiranobetonske ploče okna MB– 30.</t>
  </si>
  <si>
    <t>- Izrada oplate zidova</t>
  </si>
  <si>
    <t>- Izrada oplate ploče</t>
  </si>
  <si>
    <t xml:space="preserve"> - Dobava i ugradba lijevano željeznih penjalica, K-1018 S2, 3 kom/m'
</t>
  </si>
  <si>
    <t>dobava i ugradnja vodovode armature prema specifikaciji iz glavnog projekta</t>
  </si>
  <si>
    <t>- Ugradba potrebne armature:</t>
  </si>
  <si>
    <t>2.03</t>
  </si>
  <si>
    <t>Dobava i ugradnja lijevanog željeznog poklopca na armirano betonsku ploču okna, sa oznakom “VODOVOD“, veličina poklopca 60 x 60 cm, sa ključem, tip A 15 prema HRN EN 124.</t>
  </si>
  <si>
    <t>MONTERSKI RADOVI UKUPNO</t>
  </si>
  <si>
    <t>OSTALI RADOVI</t>
  </si>
  <si>
    <t>Prolaz cjevovoda ispod prometnice bušenjem</t>
  </si>
  <si>
    <t>Napomena:</t>
  </si>
  <si>
    <t>Stavke obuhvaćaju dopremu materijala, te najam strojeva i rad na izradi prolaza cjevovoda ispod prometnice bušenjem. Tehnološki rad se sastoji u pripremi radnog mjesta za bušaču garnituru, dopremu i postavljanje iste, te bušenje zacrtanim pravcem i promjerom ispod ceste utiskivanjem određene zaštitne cijevi, sve prema slijedećim stavkama:</t>
  </si>
  <si>
    <t>Priprema terena za bušenje bušačkom garniturom koje se sastoji u iskolčavanju trase bušenja na terenu, te iskopu građevne jame u materijalu III kategorije za smještaj bušačeg stroja kako to zahtijeva izvođač. Iskop izvesti s potrebnim pokosom odnosno podupiranjem da ne dođe do urušavanja.</t>
  </si>
  <si>
    <t>Obračun po m³ odvezenog materijala, uračunati cca 24 m³ po prijelazu.</t>
  </si>
  <si>
    <t>Transport i namještanje bušaćeg stroja s ugradnjom upora od lima unutar građevne jame, te povratak garniture po obavljenom poslu.</t>
  </si>
  <si>
    <t>kpl</t>
  </si>
  <si>
    <t xml:space="preserve">Bušenje strojem trupa prometnice na dubini min. 1,5 m ispod nivelete ceste. Stavka obuhvaća namještanje (rezanje i spajanje), te postavljanje zaštitne cijevi određenog promjera po zadanoj niveleti do konačnog proboja, te deponiranje iskopanog materijala na udaljenosti do 10 m od stroja. </t>
  </si>
  <si>
    <t>Obračun po m` izvršenog bušenja određenog promjera zaštitne cijevi.</t>
  </si>
  <si>
    <t xml:space="preserve">Nabava i transport na gradilište PEHD cijevi predviđene za izradu prodora odnosno zaštitne cijevi. </t>
  </si>
  <si>
    <t>Obračun po m` cijevi potrebne za bušenje, tj. postavljene zaštitne cijevi.</t>
  </si>
  <si>
    <r>
      <t xml:space="preserve">f </t>
    </r>
    <r>
      <rPr>
        <sz val="10"/>
        <rFont val="Times New Roman"/>
        <family val="1"/>
      </rPr>
      <t xml:space="preserve">200  </t>
    </r>
    <r>
      <rPr>
        <sz val="10"/>
        <rFont val="Arial Narrow"/>
        <family val="2"/>
      </rPr>
      <t xml:space="preserve">               </t>
    </r>
  </si>
  <si>
    <t>Transport i montaža osnovne sprovodne PEHD cijevi u zaštitnu cijev.</t>
  </si>
  <si>
    <t>Obračun po m` sprovodne cijevi koja je unutar zaštitne.</t>
  </si>
  <si>
    <r>
      <t>f 11</t>
    </r>
    <r>
      <rPr>
        <sz val="10"/>
        <rFont val="Times New Roman"/>
        <family val="1"/>
      </rPr>
      <t xml:space="preserve">0  </t>
    </r>
    <r>
      <rPr>
        <sz val="10"/>
        <rFont val="Arial Narrow"/>
        <family val="2"/>
      </rPr>
      <t xml:space="preserve">               </t>
    </r>
  </si>
  <si>
    <r>
      <t xml:space="preserve">Dobava i montaža distantnog dvodijelnog polietilenskog prstena za uvlačenje sprovodne cijevi </t>
    </r>
    <r>
      <rPr>
        <sz val="11"/>
        <rFont val="Symbol"/>
        <family val="2"/>
      </rPr>
      <t>f</t>
    </r>
    <r>
      <rPr>
        <sz val="11"/>
        <rFont val="Arial Narrow"/>
        <family val="2"/>
      </rPr>
      <t xml:space="preserve"> </t>
    </r>
    <r>
      <rPr>
        <sz val="10"/>
        <rFont val="Times New Roman"/>
        <family val="1"/>
      </rPr>
      <t xml:space="preserve">110 u zaštitnu cijev </t>
    </r>
    <r>
      <rPr>
        <sz val="10"/>
        <rFont val="Symbol"/>
        <family val="1"/>
      </rPr>
      <t>f</t>
    </r>
    <r>
      <rPr>
        <sz val="10"/>
        <rFont val="Times New Roman"/>
        <family val="1"/>
      </rPr>
      <t xml:space="preserve"> 200. Izolator ugraditi na svakih cca 2,0 m sprovodne cijevi.</t>
    </r>
  </si>
  <si>
    <t>Obračun po kompletu montiranog izolatora odgovarajućeg za zaštitnu i sprovodnu cijev.</t>
  </si>
  <si>
    <t>Nabava i doprema potrebnog materijala, te završno brtvljenje zaštitne cijevi na oba kraja zaštitnom gumenom navlakom učvršćenom s odgovarajućim obujmicama na zaštitnu i sprovodnu cijev.</t>
  </si>
  <si>
    <t>Obračun po komadu kompletnog izvršenog brtvljenja.</t>
  </si>
  <si>
    <t>Zatrpavanje preostale građevne jame od bušačeg stroja materijalom iz iskopa.</t>
  </si>
  <si>
    <t>Obračun po m³ zatrpavanja u sraslom stanju.</t>
  </si>
  <si>
    <t xml:space="preserve">Ispitivanje vodonepropusnosti vodovodnih cjevovoda.
Tlačna proba izvedene vodovodne instalacije tlakom vode od 10 bar u trajanju od 3+24 sata (početak ispitivanja  slijedi  3  sata  nakon  postizanja  ispitnog tlaka). Ispitni manometar mora biti klase 0,6. Obračun po m' izvedene trase.
Stavka obuhvaća nabavu potrebne opreme, njen transport, dobavu i dopremu vode za tlačnu probu, sve do uspješnog nalaza, koji će se zapisnički evidentirati.
</t>
  </si>
  <si>
    <r>
      <t>Dobava i ugradnja PVC trake za obilježavanje trase vodovoda. Traka treba biti plave boje sa sa natpisom crne  boje  “PAŽNJA-VODOVOD“.  Širina  trake minimalno 10 cm.
Obračun prema m'</t>
    </r>
    <r>
      <rPr>
        <sz val="10"/>
        <rFont val="Times New Roman"/>
        <family val="1"/>
      </rPr>
      <t xml:space="preserve"> ugrađene trake.</t>
    </r>
  </si>
  <si>
    <t>UKUPNO OSTALI RADOVI</t>
  </si>
  <si>
    <t>A) VANJSKI VODOVOD - UKUPNO</t>
  </si>
  <si>
    <t>B) VANJSKA KANALIZACIJA</t>
  </si>
  <si>
    <t>Iskop   rova   (strojni)   u   materijalu   "C"   kategorije, uključujući i iskop za septičku taložnicu dim. 1,40 x 4,40 x 2,54 i reviziona okna. Dubina iskopa rova do 1,0 metara i širine rova 70 cm.
Iskopani materijal odbacuje se u stranu unutar radnog pojasa, a ukoliko je potrebno na uskim mjestima se odvozi, međudeponira i kod zatrpavanja se ponovo dovozi na mjesto ugradbe. U jediničnu cijenu potrebno je uključiti sve radove kao: utovar, potreban prijevoz, odlaganje unutar gradilišta te korištenje potrebne mehanizacije.
Stavka uključuje sve potrebne radove i opremu za crpljenje podzemnih voda tijekom izvođenja. Obračun po m3 iskopanog materijala u sraslom stanju.</t>
  </si>
  <si>
    <t>m3</t>
  </si>
  <si>
    <t>Izrada pješčane posteljice kanalizacijskih cijevi. U poziciji je obuhvaćen dobava i ugradnja (planiranje) pijeska te nabijanje vibronabijačima tako da se dobije čvrsta podloga za ugradbu cijevi. Obračunska širina kao širina kanalizacijskog rova, debljina posteljice prema normalnom poprečnom profilu (10 cm).</t>
  </si>
  <si>
    <t>Zatrpavanje kanalizacijskih cijevi pijeskom do visine 25 cm iznad tjemena cijevi. U poziciji je obuhvaćena dobava   i   ugradnja   (planiranje)  pijeska   te   ručno nabijanje tako da se dobije odgovarajuća obloga cijevi. Obračun po m3 ugrađenog materijala u sabijenom stanju.</t>
  </si>
  <si>
    <t xml:space="preserve">Zatrpavanje preostalog dijela kanalskog rova pogodnim usitnjenim materijalom iz iskopa u slojevima debljine do 30 cm uz nabijanje slojeva.
Obračun  po  m3  ugrađenog  materijala  u  sabijenom stanju.
</t>
  </si>
  <si>
    <t>Odvoz neuporabivog i suvišnog materijala. Odvoz materijala  preostalog  od  iskopa  nakon  zatrpavanja rova, na gradski deponij udaljen do 5 km. Uključivo utovar, istovar i razastiranje te troškovi deponiranja. Obračun prema količini materijala u sraslom stanju.</t>
  </si>
  <si>
    <t>2.01</t>
  </si>
  <si>
    <t>Isporuka,  transport  i  ugradnja  kanalizacijskih  PP cijevi, SN12, za vanjsku kanalizaciju, zajedno sa potrebnim fazonskim komadima i brtvama. Materijala PP, u kvaliteti prema ÖNORM EN 140 ili jednakovrijedan.                       
Cijevi se polažu u iskopani i dijelom zapunjeni rov gravitacijskog kanala na pripremljenu podlogu, dubine prema  projektu, te  zasipavaju pijeskom/šljunkom prema normalnom poprečnom profilu. Ukoliko je trasa izvan kolnika rov se iznad obloge cijevi dalje zatrpava usitnjenim materijalom od iskopa.
Stavka obuhvaća polaganje cijevi po pravcu i niveleti, te izradu spoja na sifonska i kontrolna okna (probijanje stijenki te sanacija).
U jediničnu cijenu uračunati nabavu, transport te sve potrebne radove na ugradbi i montaži PP cjevovoda, te njihovo spajanje. Postupak spajanja cijevi izvesti prema uputama isporučitelja cijevi.
Obračun prema m' cijevi</t>
  </si>
  <si>
    <r>
      <t xml:space="preserve">PP </t>
    </r>
    <r>
      <rPr>
        <sz val="10"/>
        <rFont val="Symbol"/>
        <family val="1"/>
      </rPr>
      <t>F</t>
    </r>
    <r>
      <rPr>
        <sz val="10"/>
        <rFont val="Times New Roman"/>
        <family val="1"/>
      </rPr>
      <t xml:space="preserve"> 75 - vanjski razvod</t>
    </r>
  </si>
  <si>
    <r>
      <t xml:space="preserve">PP </t>
    </r>
    <r>
      <rPr>
        <sz val="10"/>
        <rFont val="Symbol"/>
        <family val="1"/>
      </rPr>
      <t>F</t>
    </r>
    <r>
      <rPr>
        <sz val="10"/>
        <rFont val="Times New Roman"/>
        <family val="1"/>
      </rPr>
      <t xml:space="preserve"> 160 - vanjski razvod </t>
    </r>
  </si>
  <si>
    <t>GRAĐEVINSKI RADOVI NA VODOVODNOJ I KANALIZACIJSKOJ MREŽI</t>
  </si>
  <si>
    <r>
      <t xml:space="preserve">Izvedba  tipskih  armiranobetonskih  revizionih vodonepropusnih okana.
Unutarnja dimenzija revizionog okna 0,6 x 0,6 metara, visina prema projektu (prosječna visina 1,20 m). Debljine dna, stijenki i gornje ploče okna su 20 cm, a stjenke “grla“ 15 cm. Stavkom obuhvaćeno:
</t>
    </r>
    <r>
      <rPr>
        <sz val="9"/>
        <rFont val="Times New Roman"/>
        <family val="1"/>
      </rPr>
      <t>Izrada podloge (d=7cm) betona MB - 10. Izrada dna okna betonom MB - 30.
Izrada armiranobetonskih zidova okna MB - 30. Izrada armiranobetonske ploče okna MB– 30. Izrada oplate zidova
Izrada oplate ploča (sa podupiranje) Ugradba potrebne armature
Izrada kinete okna betonom MB – 20 i naknadnim žbukanjem cementnim mortom 1:2
Dobava i ugradnja lijevano željeznih penjalica, K-1018, S2, 3 kom/m'</t>
    </r>
  </si>
  <si>
    <t>Komplet funkcionalna izvedba tipskih armirano betonskih vodonepropusnih kontrolnih okana prema navedenim markama betona s potrebnom armaturom prema tipskom nacrtu, kao i isporuka sveg potrebnog materijala uz dokaz kvalitete. Unutarnje površine izvesti u blanjanoj oplati ili ih ožbukati vodonepropusnom žbukom besprijekornog svojstva i granulometrijskog sastava.</t>
  </si>
  <si>
    <t xml:space="preserve"> Obračun prema broju izvedenih okana.</t>
  </si>
  <si>
    <t>- okno unutrašnje dim. 0,6 x 0,6 m</t>
  </si>
  <si>
    <t>Dobava i ugradnja lijevano željeznih poklopaca na armirano betonsku ploču okna,  septičke taložnice i revizionih okana, klase nosivosti prema HRN-EN 1433-2005 sa oznakom “KANALIZACIJA“.</t>
  </si>
  <si>
    <t>-klase A (A 15 - nosivosti do 15 kN).</t>
  </si>
  <si>
    <t>-klase B (B 125 - nosivosti do 125 kN).</t>
  </si>
  <si>
    <t>Izvedba  trodjelne AB  vodonepropusne septičke jame. Unutarnja dimenzija okna 1,00 x 4,00 x 1,50  m. Debljine dna, stijenki i gornje ploče okna su 20 cm. Stavkom obuhvaćeno:
Izrada podloge (d=10cm) betona MB - 10. Izrada dna okna betonom MB - 30.
Izrada armiranobetonskih zidova okna MB - 30. Izrada armiranobetonske ploče okna MB– 30. Izrada oplate zidova. Izrada oplate ploča (sa podupiranjem). Ugradnja potrebne armature
Izrada kinete okna betonom MB – 20 i naknadnim žbukanjem cementnim mortom 1:2
Dobava i ugradnja lijevano željeznih penjalica, K-1018, S2, 3 kom/m'.</t>
  </si>
  <si>
    <t>Komplet funkcionalna izvedba trodjelne armiranobetonske  vodonepropusne sabirne jame prema navedenim markama betona s potrebnom armaturom prema nacrtu, kao i isporuka sveg potrebnog materijala uz dokaz kvalitete. Unutarnje površine izvesti u blanjanoj oplati ili ih ožbukati vodonepropusnom žbukom besprijekornog svojstva i granulometrijskog sastava.</t>
  </si>
  <si>
    <r>
      <t>- vodonepropusna septička jama 5,40 m</t>
    </r>
    <r>
      <rPr>
        <vertAlign val="superscript"/>
        <sz val="10"/>
        <rFont val="Times New Roman"/>
        <family val="1"/>
      </rPr>
      <t>3</t>
    </r>
  </si>
  <si>
    <t>UKUPNO GRAĐEVINSKI RADOVI NA VOD. I KAN. MREŽI</t>
  </si>
  <si>
    <t>Ispitivanje vodonepropusnosti      kanalizacijskih cjevovoda i objekata na kanalizacijskoj mreži. Stavka obuhvaća nabavu potrebne opreme, njen transport duž cjevovoda, dopremu vode za tlačnu probu te izradu pripadnih atesta o vodonepropusnosti.</t>
  </si>
  <si>
    <t>B) VANJSKA KANALIZACIJA - UKUPNO</t>
  </si>
  <si>
    <t>GRAĐEVINSKI RADOVI NA KAN. MREŽI</t>
  </si>
  <si>
    <t>C) UNUTARNJI VODOVOD I KANALIZACIJA</t>
  </si>
  <si>
    <t>GRAĐEVINSKI RADOVI</t>
  </si>
  <si>
    <t>Obilježavanje (iscrtavanje) svih trasa predviđenih za ugradnju vodovodnih i kanalizacijskih cijevi te položaja sanitarija, prije izvođenja radova, radi eventualnog usklaivanja sa ostalim instalacijama.</t>
  </si>
  <si>
    <t>Građevinski radovi na izvedbi instalacije unutarnjeg vodovoda i kanalizacije.</t>
  </si>
  <si>
    <t>Stavkom obuhvaćeno:</t>
  </si>
  <si>
    <t>● izrada šliceva u zidu za ugradnju vodovoda i kanalizacije</t>
  </si>
  <si>
    <t>● iskop, planiranje, pješčana posteljica i obloga za potrebe temeljnog razvoda kanalizacije</t>
  </si>
  <si>
    <t>● izrada prodora kroz zidove</t>
  </si>
  <si>
    <t>●  izrada  prodora  kroz  betonske elemente  (grede, stropna rebra, stropna ploča, temeljna greda)</t>
  </si>
  <si>
    <t>● zidarska obrada šliceva u zidu</t>
  </si>
  <si>
    <t>● zidarski radovi na ugradnji sanitarnih uređaja i  sanitarne opreme</t>
  </si>
  <si>
    <t>● zatvaranje prodora u betonskim elementima nakon montaže cijevi</t>
  </si>
  <si>
    <t>● odvoz svega otpadnog materijala na gradilišni deponij</t>
  </si>
  <si>
    <t>Ova pozicija obuhvaća sav potreban rad, materijal i prijevoz za izvršenje svih potrebnih radova.</t>
  </si>
  <si>
    <t>MONTERSKI RADOVI UNUTARNJI VODOVOD</t>
  </si>
  <si>
    <r>
      <t xml:space="preserve">Dobava  i  montaža  vodovodnih  polipropilenskih  PP-R  (80) cijevi za </t>
    </r>
    <r>
      <rPr>
        <b/>
        <sz val="10"/>
        <rFont val="Times New Roman"/>
        <family val="1"/>
      </rPr>
      <t>hladnu</t>
    </r>
    <r>
      <rPr>
        <sz val="10"/>
        <rFont val="Times New Roman"/>
        <family val="1"/>
      </rPr>
      <t xml:space="preserve"> vodu.
Cijevi serije SDR 11, prema DIN 8077/DIN EN ISO 15874-2, za hladnu vodu.
Polaganje cijevi izvesti prema pravilu struke (uputama proizvođača), koristeći odgovarajuće cijevne  obujmice s gumenim obujmicama, vodeći računa o načinu pričvršćenja odnosno mjestima čvrstih i kliznih točaka.
U cijenu metra cijevi uračunati sve fazonske komade, spojni i brtveni materijal, materijal za pričvršćenje cijevne  mreže, odnosnu sav potreban rad i materijal za ugradnju cijevi u zidni šlic, vertikalni kanal te spušteni strop.
Obračun prema m' ugrađene cijevi.</t>
    </r>
  </si>
  <si>
    <t>- d 25 x 3,5 mm</t>
  </si>
  <si>
    <t>- d 20 x 2,8 mm</t>
  </si>
  <si>
    <r>
      <t xml:space="preserve">Izvedba  toplinske  izolacije  cijevi  </t>
    </r>
    <r>
      <rPr>
        <b/>
        <sz val="10"/>
        <rFont val="Times New Roman"/>
        <family val="1"/>
      </rPr>
      <t>hladne</t>
    </r>
    <r>
      <rPr>
        <sz val="10"/>
        <rFont val="Times New Roman"/>
        <family val="1"/>
      </rPr>
      <t xml:space="preserve">  vode,  prema  DIN1988, radi zaštite od orošavanja i grijanja.
Toplinska izolacija iz pjenastog materijala na bazi polietilena, toplinske  vodljivosti  λ≤0,0038  W/(mK),  debljina  izolacije  9 mm. Proizvod kao Tubolit DG  ili jednakovrijedan   ___________________. Obračun prema m' ugrađene cijevi.</t>
    </r>
  </si>
  <si>
    <t>- d 25 mm</t>
  </si>
  <si>
    <t>- d 20 mm</t>
  </si>
  <si>
    <r>
      <t xml:space="preserve">Dobava  i  montaža  vodovodnih  polipropilenskih  PP-R  (80) cijevi za </t>
    </r>
    <r>
      <rPr>
        <b/>
        <sz val="10"/>
        <rFont val="Times New Roman"/>
        <family val="1"/>
      </rPr>
      <t>toplu</t>
    </r>
    <r>
      <rPr>
        <sz val="10"/>
        <rFont val="Times New Roman"/>
        <family val="1"/>
      </rPr>
      <t xml:space="preserve"> vodu</t>
    </r>
    <r>
      <rPr>
        <sz val="10"/>
        <rFont val="Times New Roman"/>
        <family val="1"/>
      </rPr>
      <t>.
Kompozitne cijevi serije SDR 7,4, prema SKZ  A 314, OVGV W 1.382, za toplu vodu.
Polaganje cijevi izvesti prema pravilu struke (uputama proizvođača), koristeći odgovarajuće cijevne  obujmice s gumenim obujmicama, vodeći računa o načinu pričvršćenja odnosno mjestima čvrstih i kliznih točaka.
U cijenu metra cijevi uračunati sve fazonske komade, spojni i brtveni materijal, materijal za pričvršćenje cijevne  mreže, odnosnu sav potreban rad i materijal za ugradnju cijevi u zidni šlic, vertikalni kanal te spušteni strop.
Obračun prema m' ugrađene cijevi.</t>
    </r>
  </si>
  <si>
    <r>
      <t xml:space="preserve">Izvedba toplinske izolacije cijevi </t>
    </r>
    <r>
      <rPr>
        <b/>
        <sz val="10"/>
        <rFont val="Times New Roman"/>
        <family val="1"/>
      </rPr>
      <t>tople</t>
    </r>
    <r>
      <rPr>
        <sz val="10"/>
        <rFont val="Times New Roman"/>
        <family val="1"/>
      </rPr>
      <t xml:space="preserve"> vode</t>
    </r>
    <r>
      <rPr>
        <sz val="10"/>
        <rFont val="Times New Roman"/>
        <family val="1"/>
      </rPr>
      <t>, prema propisu o štednji energije EnEV, radi štednje energije.
Toplinska izolacija iz pjenastog materijala na bazi polietilena, toplinske vodljivosti λ≤0,0038 W/(mK). Debljina izolacije za cijevi profila DN 40 i DN 32 je 20 mm, a debljina izolacije za manje cijevi je 13 mm.
Proizvod      kao       Tubolit      DG       ili       jednakovrijedan____________________. Obračun prema m' ugrađene cijevi.</t>
    </r>
  </si>
  <si>
    <t>Isporuka i montaža podžbuknog kuglastog ravnog ventila za hladnu i toplu vodu, PN10, sa poniklanom kapom na navoj.</t>
  </si>
  <si>
    <r>
      <rPr>
        <sz val="10"/>
        <rFont val="Symbol"/>
        <family val="1"/>
      </rPr>
      <t>F</t>
    </r>
    <r>
      <rPr>
        <sz val="10"/>
        <rFont val="Times New Roman"/>
        <family val="1"/>
      </rPr>
      <t>20</t>
    </r>
  </si>
  <si>
    <t>Isporuka i montaža nadžbuknog kuglastog ravnog ventila za hladnu vodu, PN10, sa poniklanom rozetom i kapom na navoj.</t>
  </si>
  <si>
    <r>
      <rPr>
        <sz val="10"/>
        <rFont val="Symbol"/>
        <family val="1"/>
      </rPr>
      <t>F</t>
    </r>
    <r>
      <rPr>
        <sz val="10"/>
        <rFont val="Times New Roman"/>
        <family val="1"/>
      </rPr>
      <t>25</t>
    </r>
  </si>
  <si>
    <t>MONTERSKI RADOVI UNUTARNJI VODOVOD UKUPNO</t>
  </si>
  <si>
    <t>MONTERSKI RADOVI UNUTARNJA KANALIZACIJA</t>
  </si>
  <si>
    <r>
      <t>Dobava i montaža cijevi za kanalizaciju iz polipropilena (PP), za primjenu unutar zgrada, prema HRN EN 1451-1. Spajanje cijevi izvoditi namjenskim labirint brtvama. Cijevi polagati u pod  objekta,  šliceve  izvedene  u  zidovima  objekta,  zidne usjeke i proboje.
Cijevi o zid i strop pričvrstiti dvodijelnim cijevnim pocinčanim pričvrsnicama sa gumenom oblogom.
U cijenu uračunati pričvršćenje cijevne mreže o zid i strop, ugradnju u podne kanale (temeljni razvod), montažu  spojnih  (fazonskih)  komada  za kanalizaciju, iz polipropilena (PP), za primjenu unutar zgrada, prema HRN EN 1451-1 kao i sav spojni, brtveni i montažni materijal.
Obračun prema m'</t>
    </r>
    <r>
      <rPr>
        <sz val="10"/>
        <rFont val="Times New Roman"/>
        <family val="1"/>
      </rPr>
      <t xml:space="preserve"> cijevi.</t>
    </r>
  </si>
  <si>
    <t xml:space="preserve">- DN 110 PP </t>
  </si>
  <si>
    <t>- DN 50 PP</t>
  </si>
  <si>
    <t>Nabava, doprema i ugradnja podnih slivnika sa sifonom. Slivnik je pokriven kromiranom rešetkom čija se visina prilagođava debljini podne obloge. Obračun po komadu ugrađenog, izoliranog i ispitanog slivnika.</t>
  </si>
  <si>
    <t>Dobava i montaža fleksibilnog WC priključka sa manžetom, duljine do 15 cm, za izvedbu priključka WC-školjke na instalaciju kanalizacije.</t>
  </si>
  <si>
    <t>MONTERSKI RADOVI UNUTARNJA KAN. UKUPNO</t>
  </si>
  <si>
    <t>SANITARIJE I OPREMA</t>
  </si>
  <si>
    <t>Dobava i montaža monoblok WC školjke,  prema HRN U.N5.121, iz keramike klase A. Proizvod kao "Liv" ili jednakovrijedan.                                                                                                Komplet funkcionalna izvedba uključuje svu oprema za montažu i priključenje na kanalizacijsku mrežu sa:
● odgovarajućom daskom za sjedenje iz plastificiranog drveta, s poklopcem i metalnim šarkama
● montažnim elementom za pričvršćenje WC školjke                                                                               ● keramičkim dvokoličinskim vodokotlićem</t>
  </si>
  <si>
    <t xml:space="preserve">Dobava i montaža UMIVAONIKA iz keramike klase A, u bijeloj boji.  Umivaonik  postavljati  konzolno  na  zid.  Proizvod  kao
''ceramica dolomite'' Novella ili jednakovrijedan ________________________________.                                                                                                Komplet funkcionalna izvedba uključuje svu oprema za montažu i priključenje na vodovodnu i kanalizacijsku mrežu sa:
● Piletom i kromiranim sifonom Ø 32 (gdje isto nije obuhvaćeno u stavci vodovodne armature)
● Čepom i lančićem
● Priborom za brtvljenje i pričvršćenje
</t>
  </si>
  <si>
    <t>umivaonik -jednostruki</t>
  </si>
  <si>
    <t xml:space="preserve">   Isporuka i montaža mini blok kuhinje 100x87,5x60 sa pripadajućim aparatima (el. grijač, sudoper i frižider) u prostoriji čajne kuhinje. </t>
  </si>
  <si>
    <t>Dobava i montaža nadpultnog električnog bojlera (el. zatvorene tlačne grijalice vode) u sanitarijama prizemlja, volumena 10l, kvalitete kao Gorenje Tiki TEG 10 N 10 Lit, ili jednakovrijedan ______________________ uključivo montažni materijal.</t>
  </si>
  <si>
    <t>SANITARIJE I OPREMA UKUPNO</t>
  </si>
  <si>
    <t>Pregledavanje spojeva i funkcionalno ispitivanje vodovodne mreže, prema DIN 1988, odnosno naputku proizvođača cijevi. Stavka obuhvaća nabavu potrebne opreme, njen transport, dobavu i dopremu vode za tlačnu probu,sve do uspješnog nalaza, koji će se zapisnički evidentirati.</t>
  </si>
  <si>
    <t>Dezinfekcija te ispiranje kompletne vodovodne mreže sredstvom za dezinfekciju od strane ovlaštene ustanove. Stavka obuhvaća uzimanje uzoraka vode, analizu od strane ovlaštene organizacije u sklopu koje se izdaje odgovarajući nalaz o ispravnosti vode za piće.</t>
  </si>
  <si>
    <t>Pregledavanje  spojeva  i  funkcionalno  ispitivanje kanalizacijske mreže, vodom, sve prema pozitivnim propisima i uputama nadzornog inženjera.
Stavka obuhvaća nabavu potrebne opreme, njen transport, dobavu i dopremu vode za tlačnu probu,sve do uspješnog nalaza, koji će se zapisnički evidentirati.</t>
  </si>
  <si>
    <t>Čišćenje gradilišta. Stavka obuhvaća sukcesivno čišćenje radnog prostora tijekom izvođenja pojedinih radova kao i završno čišćenje nakon montaže sanitarija. Uključivo odvoz otpadnog materijala na gradilišni deponij, te po završetku radova   nakupljeni  otpadni   materijal   odvesti   na   gradski deponij.</t>
  </si>
  <si>
    <t>C) UNUTARNJI VODOVOD I KANALIZACIJA - UKUPNO</t>
  </si>
  <si>
    <t xml:space="preserve"> INSTALACIJA VODOVODA I KANALIZACIJE</t>
  </si>
  <si>
    <t>VANJSKI VODOVOD UKUPNO</t>
  </si>
  <si>
    <t>VANJSKA KANALIZACIJA UKUPNO</t>
  </si>
  <si>
    <t>UNUTARNJI VODOVOD I KANALIZACIJA UKUPNO</t>
  </si>
  <si>
    <t>INVESTITOR:</t>
  </si>
  <si>
    <t>OPĆINA SOKOLOVAC</t>
  </si>
  <si>
    <t>GRAĐEVINA:</t>
  </si>
  <si>
    <t>IZGRADNJA KOMUNALNE</t>
  </si>
  <si>
    <t xml:space="preserve">GRAĐEVINE - mrtvačnica </t>
  </si>
  <si>
    <t>LOKACIJA:</t>
  </si>
  <si>
    <t>SRIJEM</t>
  </si>
  <si>
    <t>k.č.br. 271/2 k.o. Srijem</t>
  </si>
  <si>
    <t>BROJ TD:</t>
  </si>
  <si>
    <t>170916</t>
  </si>
  <si>
    <t>ZAJEDNIČKA OZNAKA:</t>
  </si>
  <si>
    <t>08/2017</t>
  </si>
  <si>
    <t xml:space="preserve">            </t>
  </si>
  <si>
    <r>
      <t xml:space="preserve">                      </t>
    </r>
    <r>
      <rPr>
        <b/>
        <sz val="14"/>
        <rFont val="Arial"/>
        <family val="2"/>
      </rPr>
      <t xml:space="preserve"> SPECIFIKACIJA MATERIJALA I RADOVA</t>
    </r>
  </si>
  <si>
    <t xml:space="preserve"> ELEKTROINSTALACIJE</t>
  </si>
  <si>
    <t>OPĆI NAPUTCI</t>
  </si>
  <si>
    <t>Radove treba izvesti točno prema opisu troškovnika, a u stavkama gdje nije objašnjen način rada i posebne osobine finalnog produkta, izvođač je dužan pridržavati se uobičajenog načina rada, uvažavajući odredbe važećih standarda, uz obvezu izvedbe kvalitetnog proizvoda.</t>
  </si>
  <si>
    <t>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t>
  </si>
  <si>
    <t>Sav materijal za izgradnju mora biti kvalitetan i mora odgovarati opisu troškovnika i postojećim građevinskim propisima.</t>
  </si>
  <si>
    <t>U slučaju da opis pojedine stavke nije dovoljno jasan, mjerodavna je samo uputa i tumačenje projektanta/nadzora. O tome se izvođač treba informirati već prilikom sastavljanja jedinične cijene.</t>
  </si>
  <si>
    <t>Cijene pojedinih radova moraju sadržavati sve elemente koji određuju cijenu gotovog proizvoda, a u skladu sa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 nakon proučenog prijedloga izvođača</t>
  </si>
  <si>
    <t xml:space="preserve">Terminski planovi koje predoči investitor, odnosno generalni izvođač obvezujući su. Radovi će po potrebi uslijediti uz povećan broj osoblja, odnosno radom noću ili vikendom. Montaža kao i svi termini trebaju uslijediti uz koordinaciju svih tvrtki koje sudjeluju u gradnji. Za izvedbu montaže uvijek važe najnoviji i važeći projekti za izvođenje. Ukoliko bi se pojavile sumnje u pogledu izvedbe, odmah treba o tome pismeno izvijestiti investitora. </t>
  </si>
  <si>
    <t>Za izbor materijala i izvedbu važe nacionalni i međunarodni standardi i odredbe kao i priznata pravila struke.</t>
  </si>
  <si>
    <t xml:space="preserve">Cijene iz ponude su fiksne cijene tijekom cijelog vremena gradnje. Promjene cijena ne utječu na jedinstvene cijene. </t>
  </si>
  <si>
    <t>U jedinstvenoj cijeni svih pozicija sadržani su svi troškovi i materijal potrebni za besprijekornu izvedbu.</t>
  </si>
  <si>
    <t xml:space="preserve">Ateste ugrađenih materijala i uređaja,  mjerne protokole izdane od ovlaštenih institucija i dokumentaciju izvedenog stanja  treba priložiti prije tehničkog pregleda. </t>
  </si>
  <si>
    <t>Jamstvo počinje teći s danom kad investitor ili njegov punomoćnik izvrše prijam objekta bez nedostataka. Pretpostavka za ovaj prijam je predočenje potvrda o uspjelom tehničkom pregledu.</t>
  </si>
  <si>
    <t xml:space="preserve">Izvedba kabelskih trasa treba uslijediti u suglasnosti i uz koordinaciju svih sudionika u gradnji kao i svih vlasnika podzemnih komunalnih instalacija. Vodove, koji trebaju biti položeni radi održavanja funkcionalnosti, treba položiti s odobrenim materijalom za polaganje. </t>
  </si>
  <si>
    <t>Spajanje u slobodnostojećem kabelskom razvodnom ormaru kao i polaganje napojnog kabela od NN mreže do SPMO-a je u nadležnosti Hrvatske elektroprivrede.</t>
  </si>
  <si>
    <t xml:space="preserve">Dodatni radovi smiju se izvoditi samo kad ih naloži i odobri investitor. </t>
  </si>
  <si>
    <t>ELEKTROENERGETSKA INSTALACIJA</t>
  </si>
  <si>
    <t>jed. mj.</t>
  </si>
  <si>
    <t>količina</t>
  </si>
  <si>
    <t>Jed. cijena</t>
  </si>
  <si>
    <t>Ukupna cijena</t>
  </si>
  <si>
    <t>Izrada glavnog napojnog voda od  SPMO ormara do razdjelnika  (RO) koji se sastoji iz slijedećeg:</t>
  </si>
  <si>
    <t>okitem cijev fi50mm</t>
  </si>
  <si>
    <t>m</t>
  </si>
  <si>
    <r>
      <t>PP00-2x10 mm</t>
    </r>
    <r>
      <rPr>
        <vertAlign val="superscript"/>
        <sz val="11"/>
        <rFont val="Times New Roman"/>
        <family val="1"/>
      </rPr>
      <t>2</t>
    </r>
    <r>
      <rPr>
        <sz val="11"/>
        <rFont val="Times New Roman"/>
        <family val="1"/>
      </rPr>
      <t xml:space="preserve"> </t>
    </r>
  </si>
  <si>
    <t>Dobava i ugradnja ugradnog PVC dvorednog zaštitno izoliranog glavnog razvodnog ormara RO, sa cilindar bravicom i neprozirnim vratima, kompletno ožičen ugrađen u prostoru odarnice koji se sastoji od:</t>
  </si>
  <si>
    <t>zaštitna strujna sklopka FID 40/2/0,3A sa isklopnim elementom</t>
  </si>
  <si>
    <t>zaštitna strujna sklopka FID 25/2/0,03A</t>
  </si>
  <si>
    <t>automatski osigurač</t>
  </si>
  <si>
    <t xml:space="preserve">       1p, B 10 A, Schrack</t>
  </si>
  <si>
    <t xml:space="preserve">       1p, B 16 A, Schrack</t>
  </si>
  <si>
    <t xml:space="preserve">       1p, B 6 A, Schrack</t>
  </si>
  <si>
    <t>limitator prema PEES</t>
  </si>
  <si>
    <t>katodni odvodnik tip 2</t>
  </si>
  <si>
    <t>ožičavanje sa svim potrebnim radom i materijalom uključujući sabirnice, stezaljke, spojne kabele, spojni pribor (vijci), kabelske stopice, zaštitne izolacione pregrade, bravice i natpisne pločice te shemu izvedenog stanja.</t>
  </si>
  <si>
    <t xml:space="preserve">                                                komplet</t>
  </si>
  <si>
    <t>Dobava i polaganje podžbukno ojačanih PVC instalacijskih cijevi:</t>
  </si>
  <si>
    <r>
      <t>-</t>
    </r>
    <r>
      <rPr>
        <sz val="7"/>
        <rFont val="Times New Roman"/>
        <family val="1"/>
      </rPr>
      <t xml:space="preserve">          </t>
    </r>
    <r>
      <rPr>
        <sz val="11"/>
        <rFont val="Times New Roman"/>
        <family val="1"/>
      </rPr>
      <t>PVC cijev d 23 mm</t>
    </r>
  </si>
  <si>
    <r>
      <t>-</t>
    </r>
    <r>
      <rPr>
        <sz val="7"/>
        <rFont val="Times New Roman"/>
        <family val="1"/>
      </rPr>
      <t xml:space="preserve">          </t>
    </r>
    <r>
      <rPr>
        <sz val="11"/>
        <rFont val="Times New Roman"/>
        <family val="1"/>
      </rPr>
      <t>PVC cijev d 16 mm</t>
    </r>
  </si>
  <si>
    <t>Dobava i polaganje kabela i vodiča u kanale i cijevi:</t>
  </si>
  <si>
    <r>
      <t>PPy 5x1,5 mm</t>
    </r>
    <r>
      <rPr>
        <vertAlign val="superscript"/>
        <sz val="11"/>
        <rFont val="Times New Roman"/>
        <family val="1"/>
      </rPr>
      <t>2</t>
    </r>
  </si>
  <si>
    <r>
      <t>PPy 3x2,5 mm</t>
    </r>
    <r>
      <rPr>
        <vertAlign val="superscript"/>
        <sz val="11"/>
        <rFont val="Times New Roman"/>
        <family val="1"/>
      </rPr>
      <t>2</t>
    </r>
  </si>
  <si>
    <r>
      <t>PPy 3x1,5 mm</t>
    </r>
    <r>
      <rPr>
        <vertAlign val="superscript"/>
        <sz val="11"/>
        <rFont val="Times New Roman"/>
        <family val="1"/>
      </rPr>
      <t>2</t>
    </r>
  </si>
  <si>
    <r>
      <t>P/F 6mm</t>
    </r>
    <r>
      <rPr>
        <vertAlign val="superscript"/>
        <sz val="11"/>
        <rFont val="Times New Roman"/>
        <family val="1"/>
      </rPr>
      <t>2</t>
    </r>
  </si>
  <si>
    <r>
      <t>P/F 10mm</t>
    </r>
    <r>
      <rPr>
        <vertAlign val="superscript"/>
        <sz val="11"/>
        <rFont val="Times New Roman"/>
        <family val="1"/>
      </rPr>
      <t>2</t>
    </r>
  </si>
  <si>
    <t>Dobava i montaža rasvjetnih tijela uključujući žarulje, fluo cijevi i ostali pribor za montažu, ugradnju i spajanje:</t>
  </si>
  <si>
    <t>Svjetiljka nadgradna, LED izvor svjetlosti, plastično kućište (ABS), difuzor od polikarbonata, efektivni svjetosni tok ili svjetlosni tok svjetiljke s uračunatim gubicima u optičkom sustavu min 1410lm, snaga sistema max 19W (LED izvor+driver), ukupna svjetlosna iskoristivost svjetiljke 74 lm/W, Ra&gt;80, temperatura boje svjetlosti 4000K, zaštita IP54, oznaka u projektu A5 ili jednakovrijedan proizvod __________________</t>
  </si>
  <si>
    <t>Nadgradna svjetiljka, plastično kučište, difuzor od UV stabilnog ojačanog polikarbonata, LED izvor svjetlosti, ukupni svjetlosni tok svjetiljke s uračunatim gubicima u optičkom sustavu min 1000lm, snaga sistema 13W (LED izvor + driver), svjetlotehnička iskoristivost svjetiljke min 78 lm/W, boja svjetlosti 3000K, mehanička zaštita IK10, zaštita od zaprljanja IP65, životni vijek 50 000 sati uz L70B50, dimenzije: 301x95mm, kao tip: Opple LEDWall-Mounted Rd300-13W-4000-WH 140051998, oznaka u projektu A1 ili jednakovrijedan proizvod __________</t>
  </si>
  <si>
    <t>Svjetiljka sigurnosna za rasvjetu evakuacijskog puta, LED izvor svjetlost, autonomija 1h, pripravni spoj, 2W, 250lm, IP65, kao tip: Awex ETE/2W/C/1/SA/PT/WH EXIT 2W LED  250 lm STANDARD IP65 1h battery non-maintained with manual test button white color, oznaka u projektu P1 ili jednakovrijedan proizvod __________</t>
  </si>
  <si>
    <t>Svjetiljka za označavanje evakuacijskoga puta, s jednostranim piktogramom, LED izvor svjetlosti, vrijeme autonomije 1h, 1W, stalni spoj, funkcija autotesta, IP65, kao tip: Awex EXIT ETE/1W/C/1/SA/PT/WH EXIT PREMIUM 1W LED IP65 1h maintained/non-maintained white smjer kretanja ravno oznaka u projektu P2 ili jednakovrijedan proizvod __________</t>
  </si>
  <si>
    <t>Dobava i montaža sklopnih materijala, komplet, proizvod kao Legrand, serije Valena, okvir bijele boje ili jednakovrijedan proizvod _________:</t>
  </si>
  <si>
    <t>prekidač obični</t>
  </si>
  <si>
    <t>prekidač serijski</t>
  </si>
  <si>
    <t>priključnica 230V, 16 A, 2P+PE p/ž s poklopcem</t>
  </si>
  <si>
    <t>priključnica 230V, 16 A, 2P+PE p/ž</t>
  </si>
  <si>
    <t>nadgradna sklopka za paljenje vanjske rasvjete okoliša, 0-1</t>
  </si>
  <si>
    <t>Dobava, montaža i spajanje tipkala za daljinski isklop glavne sklopke.</t>
  </si>
  <si>
    <t>1.08.</t>
  </si>
  <si>
    <t>Dobava, ugradnja i spajanje kutije za izjednačenje potencijala.</t>
  </si>
  <si>
    <t>1.09.</t>
  </si>
  <si>
    <t>Dobava i spajanje PVC razvodnih kutija D 9045, Hensel.</t>
  </si>
  <si>
    <t>1.10.</t>
  </si>
  <si>
    <t>Izjednačenje potencijala metalnih masa na građevini pomoću vijaka i stopice 6 mm2.</t>
  </si>
  <si>
    <t>1.11.</t>
  </si>
  <si>
    <t>Izjednačenje potencijala metalnih masa sanitarnih prostora pomoću vijaka i obujmica.</t>
  </si>
  <si>
    <t>1.12.</t>
  </si>
  <si>
    <t>Sitni, spojni, montažni i izolacijski pribor.</t>
  </si>
  <si>
    <t>1.13.</t>
  </si>
  <si>
    <t>Dobava i polaganje trake FeZn 20x3 mm sa spojem na temeljni uzemljivač. Traka se polaže za  uzemljenje  metalne ograde prilazne rampe.</t>
  </si>
  <si>
    <t>1.14.</t>
  </si>
  <si>
    <t>Spajanje pogona strojarskih instalacija, grijanja i hlađenja prema shemama proizvođača.</t>
  </si>
  <si>
    <t>1.15.</t>
  </si>
  <si>
    <t>Urediti, održavati a nakon završetka gradnje ukloniti privremeni priključak gradilišta na električnu mrežu. Način izvedbe, profil kabela, razvodni ormar sa brojilom i sve ostalo sukladno uvjetima iz EES koje je dužan ishoditi Izvođač. Priključkom će se koristiti svi Izvođači sukladno ugovornim odnosima o podmirenju troškova energenata, komplet.</t>
  </si>
  <si>
    <t>1.16.</t>
  </si>
  <si>
    <t>Izrada podžbuknog rastavnog mjernog spoja na preklop s dva vijka M10, komplet sa kutijom 95x95.</t>
  </si>
  <si>
    <t>1.17.</t>
  </si>
  <si>
    <t xml:space="preserve">Samo montaža samostojećeg  priključno mjernog ormarića SPMO (tip SPMO-a određuje distributer HEP ODS d.o.o. “Elektra“ Koprivnica) na poziciju prema projektu i prema PEES, komplet sa tipskim betonskim temeljem. Spajanje i dobava materijala kao i sama izvedba NN priključka izvodi HEP ODS prema Ugovoru.                                                  </t>
  </si>
  <si>
    <t>1.18.</t>
  </si>
  <si>
    <t>Izlazak na teren predstavnika HEP ODS za određivanje mikrolokacije EE objekata te poštivanja posebnih uvjeta, komplet.</t>
  </si>
  <si>
    <t>1.19.</t>
  </si>
  <si>
    <t xml:space="preserve">Ispitivanje električne instalacije te izdavanje ispitnih protokola ili atesta. U stavku je uključena i dobava dokaza kvalitete svih ugrađenih materijala i opreme od pojedinog proizvođača. </t>
  </si>
  <si>
    <t>UKUPNO :</t>
  </si>
  <si>
    <t>INSTALACIJA RASVJETE OKOLIŠA</t>
  </si>
  <si>
    <t>Iskop i betoniranje tipskih betonskih temelja prema tipu stupa, komplet sa uvodnim PEHD cijevima, uzemljenjem i montažom stupa, komplet.</t>
  </si>
  <si>
    <t>Dobava dekorativnog rasvjetnog stupa okrugle izvedbe visine 6m, nasadnik ɸ60,  sa temeljnom pločom, vruče cinčani i plastificirani u boju svjetiljke + sidreni vijci M18x850, kabliranje unutar stupa, montaža i spajanje razdjelnice stupa, komplet</t>
  </si>
  <si>
    <t>Dobava i montaža cestovne LED svjetiljke, aluminijsko kućište, optički sustava načinjen od PMMA leća, pokrov svjetiljke kaljeno staklo  (ULOR = 0%), ukupni svjetlosni tok izvora svjetlosti 4500lm, snaga sistema svjeitljke 30W (LED izvor+driver), svjetlosna iskoristivnost svjetiljke LOR 88%, svjetlotehnička iskoristivnost svjeitljke 132 lm/W, boja svjetlosti 4000K, uzvrta boje Ra 70, zaštita od zaprljanja IP66, mehanička otpornost IK08, životni vijek 100 000 sati (uz L80B10), električna klasa I, kao tip:  Philips ClearWay BGP303 LED45-4S/740 PSR I DW10 42/60 ili jednakovrijedan proizvod _________</t>
  </si>
  <si>
    <r>
      <t>Dobava i polaganje napojnog kabela  vanjske rasvjete tip PP00y 3x2,5 mm</t>
    </r>
    <r>
      <rPr>
        <vertAlign val="superscript"/>
        <sz val="11"/>
        <rFont val="Arial"/>
        <family val="2"/>
      </rPr>
      <t>2</t>
    </r>
    <r>
      <rPr>
        <sz val="11"/>
        <rFont val="Arial"/>
        <family val="2"/>
      </rPr>
      <t xml:space="preserve">. </t>
    </r>
    <r>
      <rPr>
        <sz val="11"/>
        <rFont val="Times New Roman"/>
        <family val="1"/>
      </rPr>
      <t>U rov položiti i PVC traku upozorenja sa natpisom "PAZI ENERGETSKI KABEL" i to 40 cm iznad kabela te zaštitnu okiten cijev fi32mm. Spajanje kabela na oba kraja.</t>
    </r>
  </si>
  <si>
    <t>Dobava i razastiranje pijeska na dno kanala za izradu posteljice prije i nakon polaganja polaganja kabela debljine 10cm.</t>
  </si>
  <si>
    <t>Provjera ispravnosti montaže i ispitivanje funkcionalnosti, izdavanje ispitnih protokola, pribavljanje atestnih i garantnih listova i puštanje u pogon.</t>
  </si>
  <si>
    <t>Strojni iskop zemlje III i IV kategorije za polaganje napojnog kabela vanjske rasvjete te glavnog napojnog kabela od SPMO do objekta i rov za uzemljenje ograde, rov širine 40 cm i dubine 0,8 m. U stavku uključiti i ponovno zatrpavanje istog rova nakon polaganja kabela i uzemljenja te sanaciju okoliša.</t>
  </si>
  <si>
    <t>UKUPNO:</t>
  </si>
  <si>
    <t>GROMOBRANSKA INSTALACIJA</t>
  </si>
  <si>
    <t xml:space="preserve">Dobava i polaganje pocinčane trake FeZn 25 x 4 mm za izradu temeljnog uzemljivača, gromobranskih spustova, uzemljenja ograde i sabirnice za izjednačenje potencijala. </t>
  </si>
  <si>
    <t xml:space="preserve">Dobava i polaganje Al punog vodiča fi 8 mm za izvedbu p/ž gromobranskih odvoda i krovne hvataljke. </t>
  </si>
  <si>
    <t>Dobava i montaža slijedećeg gromobranskog pribora:</t>
  </si>
  <si>
    <t>stezaljka za limeni opšav Al fi 8mm</t>
  </si>
  <si>
    <t>obujmica za kišnu vertikalu</t>
  </si>
  <si>
    <t>križna spojnica u betonu N.B4.936</t>
  </si>
  <si>
    <t>križna spojnica za Al fi 8mm</t>
  </si>
  <si>
    <t>krovni nosač za Al fi 8mm prema tipu pokrova</t>
  </si>
  <si>
    <t>Izrada p/ž rastavnog mjernog spoja na preklop s dva vijka M10 Al/FeZn.</t>
  </si>
  <si>
    <t>Spajanje opšava na limeni pokrov tipskom stezaljkom/varenim ili fiksnim spojem kao i spajanje svih metalnih dijelova na fasadi građevine, pristupne rampe za invalidne osobe te uzemljenje metalnih instalacija i metalne ograde okoliša.</t>
  </si>
  <si>
    <t>Ispitivanje otpora uzemljenja, provjera galvanske veze svih traka uzemljenja, odvoda i hvataljke, revizione knjige gromobranske instalacije te primopredaja, komplet.</t>
  </si>
  <si>
    <t xml:space="preserve">Dobava i polaganje pocinčane trake FeZn 20 x 3 mm za izradu uzemljivača vanjskih rasvjetnih stupova, komplet. </t>
  </si>
  <si>
    <r>
      <t xml:space="preserve">            </t>
    </r>
    <r>
      <rPr>
        <sz val="16"/>
        <rFont val="Times New Roman"/>
        <family val="1"/>
      </rPr>
      <t>REKAPITULACIJA</t>
    </r>
  </si>
  <si>
    <t>1</t>
  </si>
  <si>
    <t>2</t>
  </si>
  <si>
    <t>redni broj</t>
  </si>
  <si>
    <t>naziv</t>
  </si>
  <si>
    <t>jed. mjera</t>
  </si>
  <si>
    <t>cijena</t>
  </si>
  <si>
    <t xml:space="preserve">        </t>
  </si>
  <si>
    <t xml:space="preserve">INVESTITOR:     OPĆINA SOKOLOVAC </t>
  </si>
  <si>
    <t xml:space="preserve">                              Trg dr. Tomislava Bardeka 8, Sokolovac</t>
  </si>
  <si>
    <t xml:space="preserve">                             OIB: 05607600712</t>
  </si>
  <si>
    <t xml:space="preserve">GRAĐEVINA:     IZGRADNJA KOMUNALNE </t>
  </si>
  <si>
    <t xml:space="preserve">                            GRAĐEVINE</t>
  </si>
  <si>
    <t xml:space="preserve">                            – mrtvačnica u Srijemu</t>
  </si>
  <si>
    <t>T.D:                    38-2017</t>
  </si>
  <si>
    <t xml:space="preserve">ZOP:                  08/2017    </t>
  </si>
  <si>
    <t>1.</t>
  </si>
  <si>
    <t>SUSTAV HLAĐENJA I GRIJANJA</t>
  </si>
  <si>
    <t>1.1</t>
  </si>
  <si>
    <t xml:space="preserve">Vanjska jedinica split sustava, namjenjena za vanjsku montažu - zaštićena od vremenskih utjecaja, s ugrađenim inverter kompresorima,  zrakom hlađenim kondenzatorom i svim potrebnim elementima za zaštitu, kontrolu i regulaciju uređaja i funkcionalni rad. Rashladni medij R32. </t>
  </si>
  <si>
    <t>Proizvod Panasonic tip: CU-UZ9-SKE</t>
  </si>
  <si>
    <t>slijedećih teh. karakteristika:</t>
  </si>
  <si>
    <t>Qh = 2,5 kW (0,85-3,0)</t>
  </si>
  <si>
    <t>N = 0,68  (0,25-0,9) kW    /   230 V - 50 Hz</t>
  </si>
  <si>
    <t>SEER = 6,2 klasa A++</t>
  </si>
  <si>
    <t>Qg = 3,15 kW (0,80-3,60)</t>
  </si>
  <si>
    <t>Pdesign kod -10°C = 1,9kW</t>
  </si>
  <si>
    <t>N = 0,78 (0,195-1,040) kW    /   230 V - 50 Hz</t>
  </si>
  <si>
    <t>SCOP = 3,8 klasa A</t>
  </si>
  <si>
    <t>Protok zraka h/g: 1872 / 1872m3/h</t>
  </si>
  <si>
    <t>Nivo zvučnog tlaka: hlađenje: 48 dBA</t>
  </si>
  <si>
    <t>Nivo zvučnog tlaka: grijanje: 49 dBA</t>
  </si>
  <si>
    <t>Dimenzije: 780 x 289 mm ; h = 542 mm</t>
  </si>
  <si>
    <t>Težina: 26 kg</t>
  </si>
  <si>
    <t>Maksimalna duljina razvoda: 3 do 15 m od čega visinski do 15 m.</t>
  </si>
  <si>
    <t>Priključak R32: tekuća faza: 6,35 mm</t>
  </si>
  <si>
    <t>Priključak R32: plinovita faza: 9,52 mm</t>
  </si>
  <si>
    <t>Radno područje: hlađenje: od +5 do 43°C</t>
  </si>
  <si>
    <t>Radno područje: grijanje: od -10 do 24°C</t>
  </si>
  <si>
    <t>1.2</t>
  </si>
  <si>
    <t>Unutarnja  jedinica zidne izvedbe sa maskom, opremljena ventilatorom, trobrzinskim elektromotorom, izmjenjivačem topline s direktnom ekspazijom freona, te svim potrebnim elementima za zaštitu, kontrolu i regulaciju uređaja i temperature. Jednica ima mogućnost spajanja kontaktnog komunikacijskog modula za upravljanje i komunikaciju.</t>
  </si>
  <si>
    <t>Proizvod Panasonic tip: CS-UZ9-SKE</t>
  </si>
  <si>
    <t>Protok zraka h/g: 618/660 m3/h</t>
  </si>
  <si>
    <t>Nivo zvučnog tlaka: hlađenje: 37 / 26 / 20 dBA</t>
  </si>
  <si>
    <t>Nivo zvučnog tlaka: grijanje: 37 / 27 / 24 dBA</t>
  </si>
  <si>
    <t>dimenzije: 850 x 199 mm ; h = 290 mm</t>
  </si>
  <si>
    <t>težina: 8 kg</t>
  </si>
  <si>
    <t>Stavka uključuje bežični daljinski upravljač.</t>
  </si>
  <si>
    <t>1.3</t>
  </si>
  <si>
    <t>Dobava i ugradnja predizolirane bakrene cijevi u kolutu za freonsku instalaciju plinske i tekuće faze namijenjene za rashladni medij R-410A u kompletu sa spojnicama, koljenima te pripadajućim potrebnim ovjesnim materijalom. Cijevi moraju biti odmašćene, očišćene i osušene prije ugradnje.</t>
  </si>
  <si>
    <r>
      <t xml:space="preserve">f  </t>
    </r>
    <r>
      <rPr>
        <sz val="10"/>
        <rFont val="Arial"/>
        <family val="2"/>
      </rPr>
      <t xml:space="preserve"> 6.35 x 0.8 (1/4")</t>
    </r>
  </si>
  <si>
    <r>
      <t xml:space="preserve">f  </t>
    </r>
    <r>
      <rPr>
        <sz val="10"/>
        <rFont val="Arial"/>
        <family val="2"/>
      </rPr>
      <t xml:space="preserve"> 9.52 x 0.8 </t>
    </r>
  </si>
  <si>
    <t>1.4</t>
  </si>
  <si>
    <t>Dobava i ugradnja pvc cijevi prema za spoj unutarnjih jedinica na odvod kondenzata,te spoj na izljevno mjesto, u kompletu s izolacijom debljine 6 mm</t>
  </si>
  <si>
    <r>
      <t xml:space="preserve">f  </t>
    </r>
    <r>
      <rPr>
        <sz val="10"/>
        <rFont val="Arial"/>
        <family val="2"/>
      </rPr>
      <t xml:space="preserve"> 20 x 1 mm</t>
    </r>
  </si>
  <si>
    <t>kompl</t>
  </si>
  <si>
    <t>1.5</t>
  </si>
  <si>
    <t>Dobava io ugradnja nosača za ugradnju vanjske jedinice, izrađeno iz odgovarajučih antikorozivno zaštićenih čeličnih profila. U stavku uključiti antivibracijske podloške.</t>
  </si>
  <si>
    <t>1.6</t>
  </si>
  <si>
    <t>Sitno potrošni materijal potreban za izvođenje cjelokupne instalacije, uključivo pribor za ovjes unutarnjih jedinica</t>
  </si>
  <si>
    <t>1.7</t>
  </si>
  <si>
    <t>Transport  cjelokupne opreme i materijala po gradilištu, uključivo sve eventualno potrebne skele, dizalice i sl., te povrat preostalog materijala po završetku radova. Po potrebi uključeno i skladištenje opreme i materijala.</t>
  </si>
  <si>
    <t>paušalno</t>
  </si>
  <si>
    <t>1.8</t>
  </si>
  <si>
    <t>Montaža kompletne instalacije do potpune pogonske i funkcionalne gotovosti, uključivo primopredaju, potrebne ateste, upute za rukovanje i obuku osoblja, te jamstvene listove. Izrada dokumentacije izvedenog stanja.</t>
  </si>
  <si>
    <t>1.9</t>
  </si>
  <si>
    <t>Troškovi ovlaštenog servisa proizvođača opreme za puštanje u rad istih uz prethodnu kontrolu svih izvedenih radova relevantnih za funkciju. Izdavanje protokola o puštanju u rad. Puštanje u rad obavezno kontrolirati tvorničkom programskom aplikacijom.</t>
  </si>
  <si>
    <t>1.0. SUSTAV HLAĐENJA I GRIJANJA</t>
  </si>
  <si>
    <t xml:space="preserve">Napomena*: </t>
  </si>
  <si>
    <t xml:space="preserve">Jednakovrijednost proizvoda se dokazuje tehnički opisima koje izrađuje proizvođač  ili izvješćima o ispitivanju koje sastavlja ovlašteno tijelo za ocjenu sukladnosti. </t>
  </si>
  <si>
    <t>GRAĐEVINSKO-OBRTNIČKI RADOVI UKUPNO</t>
  </si>
  <si>
    <t>VODOVOD I KANALIZACIJA UKUPNO</t>
  </si>
  <si>
    <t>ELEKTROINSTALACIJE UKUPNO</t>
  </si>
  <si>
    <t>D)</t>
  </si>
  <si>
    <t>STROJARSKE INSTALACIJE UKUPNO</t>
  </si>
  <si>
    <t>LOKACIJA:        SRIJEM</t>
  </si>
  <si>
    <t>+ PDV</t>
  </si>
  <si>
    <t xml:space="preserve">SVEUKUPNO  </t>
  </si>
  <si>
    <t xml:space="preserve">UKUPNO (kn) </t>
  </si>
  <si>
    <t>ukupna cijena</t>
  </si>
  <si>
    <t>veljača 2018.</t>
  </si>
  <si>
    <t>rujan, 2017.</t>
  </si>
  <si>
    <t xml:space="preserve"> rujan 2017.</t>
  </si>
  <si>
    <t>POTPIS I PEČAT</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</si>
</sst>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_-* #,##0\ _K_n_-;\-* #,##0\ _K_n_-;_-* &quot;-&quot;\ _K_n_-;_-@_-"/>
    <numFmt numFmtId="173" formatCode="_-* #,##0.00\ _K_n_-;\-* #,##0.00\ _K_n_-;_-* &quot;-&quot;??\ _K_n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 &quot;kn&quot;"/>
    <numFmt numFmtId="183" formatCode="#,\ \ "/>
    <numFmt numFmtId="184" formatCode="&quot;PDV&quot;\ \(0\ \%\)\:"/>
    <numFmt numFmtId="185" formatCode="#,##0.00\ &quot;kn&quot;\ ;\-#,##0.00\ &quot;kn&quot;\ "/>
    <numFmt numFmtId="186" formatCode="#,##0\ _k_n"/>
    <numFmt numFmtId="187" formatCode="[$-41A]d\.\ mmmm\ yyyy\."/>
  </numFmts>
  <fonts count="109">
    <font>
      <sz val="10"/>
      <name val="Arial"/>
      <family val="0"/>
    </font>
    <font>
      <b/>
      <u val="single"/>
      <sz val="12"/>
      <name val="Times New Roman"/>
      <family val="1"/>
    </font>
    <font>
      <b/>
      <sz val="12"/>
      <name val="Times New Roman"/>
      <family val="1"/>
    </font>
    <font>
      <b/>
      <i/>
      <sz val="12"/>
      <name val="Times New Roman"/>
      <family val="1"/>
    </font>
    <font>
      <sz val="10"/>
      <name val="Times New Roman"/>
      <family val="1"/>
    </font>
    <font>
      <b/>
      <i/>
      <sz val="14"/>
      <name val="Times New Roman"/>
      <family val="1"/>
    </font>
    <font>
      <b/>
      <i/>
      <sz val="10"/>
      <name val="Times New Roman"/>
      <family val="1"/>
    </font>
    <font>
      <b/>
      <sz val="10"/>
      <name val="Times New Roman"/>
      <family val="1"/>
    </font>
    <font>
      <vertAlign val="superscript"/>
      <sz val="10"/>
      <name val="Times New Roman"/>
      <family val="1"/>
    </font>
    <font>
      <b/>
      <i/>
      <sz val="18"/>
      <name val="Times New Roman"/>
      <family val="1"/>
    </font>
    <font>
      <sz val="11"/>
      <name val="Times New Roman"/>
      <family val="1"/>
    </font>
    <font>
      <b/>
      <i/>
      <sz val="16"/>
      <name val="Times New Roman"/>
      <family val="1"/>
    </font>
    <font>
      <sz val="12"/>
      <name val="Times New Roman"/>
      <family val="1"/>
    </font>
    <font>
      <b/>
      <sz val="28"/>
      <name val="Times New Roman"/>
      <family val="1"/>
    </font>
    <font>
      <b/>
      <sz val="14"/>
      <name val="Times New Roman"/>
      <family val="1"/>
    </font>
    <font>
      <b/>
      <sz val="12"/>
      <name val="Arial"/>
      <family val="2"/>
    </font>
    <font>
      <b/>
      <sz val="10"/>
      <name val="Arial"/>
      <family val="2"/>
    </font>
    <font>
      <b/>
      <sz val="14"/>
      <name val="Arial"/>
      <family val="2"/>
    </font>
    <font>
      <b/>
      <u val="single"/>
      <sz val="12"/>
      <name val="Arial"/>
      <family val="2"/>
    </font>
    <font>
      <sz val="12"/>
      <name val="Arial"/>
      <family val="2"/>
    </font>
    <font>
      <sz val="11"/>
      <name val="Arial"/>
      <family val="2"/>
    </font>
    <font>
      <b/>
      <u val="single"/>
      <sz val="18"/>
      <name val="HRBookmanLight"/>
      <family val="0"/>
    </font>
    <font>
      <b/>
      <u val="single"/>
      <sz val="22"/>
      <name val="HRBookmanLight"/>
      <family val="0"/>
    </font>
    <font>
      <b/>
      <sz val="14"/>
      <name val="HRBookmanLight"/>
      <family val="0"/>
    </font>
    <font>
      <sz val="10"/>
      <name val="HRBookmanLight"/>
      <family val="0"/>
    </font>
    <font>
      <b/>
      <sz val="13"/>
      <name val="HRBookmanLight"/>
      <family val="0"/>
    </font>
    <font>
      <b/>
      <i/>
      <sz val="14"/>
      <name val="HRBookmanLight"/>
      <family val="0"/>
    </font>
    <font>
      <u val="single"/>
      <sz val="10"/>
      <color indexed="12"/>
      <name val="Arial"/>
      <family val="2"/>
    </font>
    <font>
      <u val="single"/>
      <sz val="10"/>
      <color indexed="36"/>
      <name val="Arial"/>
      <family val="2"/>
    </font>
    <font>
      <b/>
      <sz val="12"/>
      <name val="HRBookmanLight"/>
      <family val="0"/>
    </font>
    <font>
      <b/>
      <u val="single"/>
      <sz val="10"/>
      <name val="Times New Roman"/>
      <family val="1"/>
    </font>
    <font>
      <b/>
      <i/>
      <sz val="11"/>
      <name val="Times New Roman"/>
      <family val="1"/>
    </font>
    <font>
      <i/>
      <sz val="10"/>
      <name val="Times New Roman"/>
      <family val="1"/>
    </font>
    <font>
      <b/>
      <i/>
      <sz val="10"/>
      <name val="HRBookmanLight"/>
      <family val="0"/>
    </font>
    <font>
      <b/>
      <u val="single"/>
      <sz val="10"/>
      <name val="HRBookmanLight"/>
      <family val="0"/>
    </font>
    <font>
      <b/>
      <sz val="10"/>
      <name val="HRBookmanLight"/>
      <family val="0"/>
    </font>
    <font>
      <b/>
      <sz val="18"/>
      <name val="Arial"/>
      <family val="2"/>
    </font>
    <font>
      <b/>
      <u val="single"/>
      <sz val="20"/>
      <name val="Arial"/>
      <family val="2"/>
    </font>
    <font>
      <b/>
      <sz val="20"/>
      <name val="Arial"/>
      <family val="2"/>
    </font>
    <font>
      <b/>
      <sz val="28"/>
      <name val="Arial"/>
      <family val="2"/>
    </font>
    <font>
      <b/>
      <sz val="11"/>
      <name val="Times New Roman"/>
      <family val="1"/>
    </font>
    <font>
      <sz val="11"/>
      <name val="Arial Narrow"/>
      <family val="2"/>
    </font>
    <font>
      <u val="single"/>
      <sz val="10"/>
      <name val="Times New Roman"/>
      <family val="1"/>
    </font>
    <font>
      <b/>
      <sz val="11"/>
      <name val="Arial Narrow"/>
      <family val="2"/>
    </font>
    <font>
      <sz val="10"/>
      <name val="Symbol"/>
      <family val="2"/>
    </font>
    <font>
      <sz val="10"/>
      <name val="Arial Narrow"/>
      <family val="2"/>
    </font>
    <font>
      <sz val="11"/>
      <name val="Symbol"/>
      <family val="2"/>
    </font>
    <font>
      <b/>
      <u val="single"/>
      <sz val="14"/>
      <name val="HRBookmanLight"/>
      <family val="0"/>
    </font>
    <font>
      <sz val="9"/>
      <name val="Times New Roman"/>
      <family val="1"/>
    </font>
    <font>
      <b/>
      <i/>
      <sz val="13"/>
      <name val="HRBookmanLight"/>
      <family val="0"/>
    </font>
    <font>
      <sz val="14"/>
      <name val="Arial"/>
      <family val="2"/>
    </font>
    <font>
      <sz val="8"/>
      <name val="Arial"/>
      <family val="2"/>
    </font>
    <font>
      <vertAlign val="superscript"/>
      <sz val="11"/>
      <name val="Times New Roman"/>
      <family val="1"/>
    </font>
    <font>
      <sz val="7"/>
      <name val="Times New Roman"/>
      <family val="1"/>
    </font>
    <font>
      <b/>
      <sz val="11"/>
      <name val="Arial"/>
      <family val="2"/>
    </font>
    <font>
      <vertAlign val="superscript"/>
      <sz val="11"/>
      <name val="Arial"/>
      <family val="2"/>
    </font>
    <font>
      <sz val="16"/>
      <name val="Times New Roman"/>
      <family val="1"/>
    </font>
    <font>
      <sz val="14"/>
      <name val="Times New Roman"/>
      <family val="1"/>
    </font>
    <font>
      <b/>
      <sz val="11"/>
      <color indexed="23"/>
      <name val="Arial Narrow"/>
      <family val="2"/>
    </font>
    <font>
      <sz val="11"/>
      <color indexed="23"/>
      <name val="Arial Narrow"/>
      <family val="2"/>
    </font>
    <font>
      <b/>
      <sz val="8"/>
      <color indexed="23"/>
      <name val="Arial"/>
      <family val="2"/>
    </font>
    <font>
      <sz val="10"/>
      <name val="Arial CE"/>
      <family val="2"/>
    </font>
    <font>
      <b/>
      <sz val="9"/>
      <name val="Arial"/>
      <family val="2"/>
    </font>
    <font>
      <b/>
      <sz val="10"/>
      <name val="Arial CE"/>
      <family val="2"/>
    </font>
    <font>
      <sz val="11"/>
      <name val="Arial CE"/>
      <family val="0"/>
    </font>
    <font>
      <b/>
      <sz val="10"/>
      <color indexed="30"/>
      <name val="Arial"/>
      <family val="2"/>
    </font>
    <font>
      <b/>
      <u val="single"/>
      <sz val="9"/>
      <name val="Arial"/>
      <family val="2"/>
    </font>
    <font>
      <sz val="10"/>
      <color indexed="12"/>
      <name val="Arial CE"/>
      <family val="2"/>
    </font>
    <font>
      <b/>
      <sz val="9"/>
      <name val="Arial C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b/>
      <sz val="12"/>
      <color indexed="10"/>
      <name val="Times New Roman"/>
      <family val="1"/>
    </font>
    <font>
      <b/>
      <u val="single"/>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b/>
      <sz val="12"/>
      <color rgb="FFFF0000"/>
      <name val="Times New Roman"/>
      <family val="1"/>
    </font>
    <font>
      <b/>
      <u val="single"/>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style="medium"/>
    </border>
    <border>
      <left style="medium"/>
      <right/>
      <top style="medium"/>
      <bottom style="medium"/>
    </border>
    <border>
      <left/>
      <right/>
      <top style="medium"/>
      <bottom style="medium"/>
    </border>
    <border>
      <left>
        <color indexed="63"/>
      </left>
      <right>
        <color indexed="63"/>
      </right>
      <top>
        <color indexed="63"/>
      </top>
      <bottom style="double"/>
    </border>
    <border>
      <left>
        <color indexed="63"/>
      </left>
      <right>
        <color indexed="63"/>
      </right>
      <top style="double"/>
      <bottom>
        <color indexed="6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right/>
      <top style="thin"/>
      <bottom style="thin"/>
    </border>
    <border>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28"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26">
    <xf numFmtId="0" fontId="0" fillId="0" borderId="0" xfId="0" applyAlignment="1">
      <alignment/>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xf>
    <xf numFmtId="0" fontId="6" fillId="0" borderId="0" xfId="0" applyFont="1" applyAlignment="1">
      <alignment horizontal="center"/>
    </xf>
    <xf numFmtId="49" fontId="4" fillId="0" borderId="0" xfId="0" applyNumberFormat="1" applyFont="1" applyAlignment="1">
      <alignment horizontal="justify" vertical="top" wrapText="1"/>
    </xf>
    <xf numFmtId="4" fontId="4" fillId="0" borderId="0" xfId="0" applyNumberFormat="1" applyFont="1" applyAlignment="1">
      <alignment horizontal="right"/>
    </xf>
    <xf numFmtId="182" fontId="4" fillId="0" borderId="0" xfId="0" applyNumberFormat="1" applyFont="1" applyAlignment="1">
      <alignment horizontal="right"/>
    </xf>
    <xf numFmtId="49" fontId="4" fillId="0" borderId="0" xfId="0" applyNumberFormat="1" applyFont="1" applyAlignment="1">
      <alignment vertical="top" wrapText="1"/>
    </xf>
    <xf numFmtId="0" fontId="4" fillId="0" borderId="10" xfId="0" applyFont="1" applyBorder="1" applyAlignment="1">
      <alignment horizontal="center"/>
    </xf>
    <xf numFmtId="182" fontId="4" fillId="0" borderId="10" xfId="0" applyNumberFormat="1" applyFont="1" applyBorder="1" applyAlignment="1">
      <alignment horizontal="right"/>
    </xf>
    <xf numFmtId="4" fontId="4" fillId="0" borderId="10" xfId="0" applyNumberFormat="1" applyFont="1" applyBorder="1" applyAlignment="1">
      <alignment horizontal="right"/>
    </xf>
    <xf numFmtId="0" fontId="4" fillId="0" borderId="10" xfId="0" applyFont="1" applyBorder="1" applyAlignment="1">
      <alignment horizontal="left"/>
    </xf>
    <xf numFmtId="49" fontId="3" fillId="0" borderId="0" xfId="0" applyNumberFormat="1" applyFont="1" applyAlignment="1">
      <alignment horizontal="left"/>
    </xf>
    <xf numFmtId="0" fontId="4" fillId="0" borderId="0" xfId="0" applyFont="1" applyAlignment="1">
      <alignment horizontal="justify"/>
    </xf>
    <xf numFmtId="0" fontId="3" fillId="0" borderId="0" xfId="0" applyFont="1" applyAlignment="1">
      <alignment horizontal="center"/>
    </xf>
    <xf numFmtId="182" fontId="3" fillId="0" borderId="0" xfId="0" applyNumberFormat="1" applyFont="1" applyBorder="1" applyAlignment="1">
      <alignment horizontal="right"/>
    </xf>
    <xf numFmtId="4" fontId="4" fillId="0" borderId="0" xfId="0" applyNumberFormat="1" applyFont="1" applyBorder="1" applyAlignment="1">
      <alignment horizontal="right"/>
    </xf>
    <xf numFmtId="182" fontId="4" fillId="0" borderId="0" xfId="0" applyNumberFormat="1" applyFont="1" applyBorder="1" applyAlignment="1">
      <alignment horizontal="right"/>
    </xf>
    <xf numFmtId="0" fontId="4" fillId="0" borderId="0" xfId="0" applyFont="1" applyBorder="1" applyAlignment="1">
      <alignment horizontal="center"/>
    </xf>
    <xf numFmtId="0" fontId="4" fillId="0" borderId="0" xfId="0" applyFont="1" applyBorder="1" applyAlignment="1">
      <alignment/>
    </xf>
    <xf numFmtId="4" fontId="4" fillId="0" borderId="0" xfId="0" applyNumberFormat="1" applyFont="1" applyAlignment="1">
      <alignment horizontal="justify"/>
    </xf>
    <xf numFmtId="49" fontId="3" fillId="0" borderId="0" xfId="0" applyNumberFormat="1" applyFont="1" applyBorder="1" applyAlignment="1">
      <alignment horizontal="left"/>
    </xf>
    <xf numFmtId="0" fontId="3" fillId="0" borderId="0" xfId="0" applyFont="1" applyBorder="1" applyAlignment="1">
      <alignment horizontal="center"/>
    </xf>
    <xf numFmtId="49" fontId="4" fillId="0" borderId="10" xfId="0" applyNumberFormat="1" applyFont="1" applyBorder="1" applyAlignment="1">
      <alignment horizontal="justify" vertical="top" wrapText="1"/>
    </xf>
    <xf numFmtId="49" fontId="4" fillId="0" borderId="0" xfId="0" applyNumberFormat="1" applyFont="1" applyAlignment="1">
      <alignment horizontal="right" vertical="top"/>
    </xf>
    <xf numFmtId="49" fontId="4" fillId="0" borderId="0" xfId="0" applyNumberFormat="1" applyFont="1" applyAlignment="1">
      <alignment horizontal="right"/>
    </xf>
    <xf numFmtId="49" fontId="4" fillId="0" borderId="0" xfId="0" applyNumberFormat="1" applyFont="1" applyBorder="1" applyAlignment="1">
      <alignment horizontal="right" vertical="top"/>
    </xf>
    <xf numFmtId="49" fontId="4" fillId="0" borderId="10" xfId="0" applyNumberFormat="1" applyFont="1" applyBorder="1" applyAlignment="1">
      <alignment horizontal="right" vertical="top"/>
    </xf>
    <xf numFmtId="49" fontId="3" fillId="0" borderId="0" xfId="0" applyNumberFormat="1" applyFont="1" applyAlignment="1">
      <alignment horizontal="right"/>
    </xf>
    <xf numFmtId="49" fontId="2" fillId="0" borderId="0" xfId="0" applyNumberFormat="1" applyFont="1" applyAlignment="1">
      <alignment horizontal="right"/>
    </xf>
    <xf numFmtId="49" fontId="2" fillId="0" borderId="0" xfId="0" applyNumberFormat="1" applyFont="1" applyBorder="1" applyAlignment="1">
      <alignment horizontal="right"/>
    </xf>
    <xf numFmtId="49" fontId="7" fillId="0" borderId="0" xfId="0" applyNumberFormat="1" applyFont="1" applyAlignment="1">
      <alignment horizontal="right"/>
    </xf>
    <xf numFmtId="0" fontId="4" fillId="0" borderId="0" xfId="0" applyFont="1" applyAlignment="1">
      <alignment horizontal="justify" vertical="top"/>
    </xf>
    <xf numFmtId="49" fontId="3" fillId="0" borderId="0" xfId="0" applyNumberFormat="1" applyFont="1" applyBorder="1" applyAlignment="1">
      <alignment horizontal="left" vertical="top"/>
    </xf>
    <xf numFmtId="49" fontId="3" fillId="0" borderId="0" xfId="0" applyNumberFormat="1" applyFont="1" applyAlignment="1">
      <alignment horizontal="left" vertical="top"/>
    </xf>
    <xf numFmtId="49" fontId="4" fillId="0" borderId="0" xfId="0" applyNumberFormat="1" applyFont="1" applyBorder="1" applyAlignment="1">
      <alignment horizontal="justify" vertical="top" wrapText="1"/>
    </xf>
    <xf numFmtId="49" fontId="4" fillId="0" borderId="0" xfId="0" applyNumberFormat="1" applyFont="1" applyAlignment="1">
      <alignment vertical="top"/>
    </xf>
    <xf numFmtId="49" fontId="4" fillId="0" borderId="0" xfId="0" applyNumberFormat="1" applyFont="1" applyAlignment="1">
      <alignment horizontal="justify" vertical="top"/>
    </xf>
    <xf numFmtId="0" fontId="4" fillId="0" borderId="0" xfId="0" applyFont="1" applyAlignment="1">
      <alignment vertical="top"/>
    </xf>
    <xf numFmtId="49" fontId="4" fillId="0" borderId="0" xfId="0" applyNumberFormat="1" applyFont="1" applyBorder="1" applyAlignment="1">
      <alignment horizontal="justify" vertical="top"/>
    </xf>
    <xf numFmtId="0" fontId="4" fillId="0" borderId="10" xfId="0" applyFont="1" applyBorder="1" applyAlignment="1">
      <alignment vertical="top"/>
    </xf>
    <xf numFmtId="0" fontId="3" fillId="0" borderId="0" xfId="0" applyFont="1" applyAlignment="1">
      <alignment horizontal="center" vertical="top"/>
    </xf>
    <xf numFmtId="0" fontId="5" fillId="0" borderId="0" xfId="0" applyFont="1" applyAlignment="1">
      <alignment horizontal="center" vertical="top"/>
    </xf>
    <xf numFmtId="49" fontId="3" fillId="0" borderId="0" xfId="0" applyNumberFormat="1" applyFont="1" applyBorder="1" applyAlignment="1">
      <alignment horizontal="right"/>
    </xf>
    <xf numFmtId="49" fontId="4" fillId="0" borderId="10" xfId="0" applyNumberFormat="1" applyFont="1" applyBorder="1" applyAlignment="1">
      <alignment horizontal="right"/>
    </xf>
    <xf numFmtId="49" fontId="1" fillId="0" borderId="0" xfId="0" applyNumberFormat="1" applyFont="1" applyAlignment="1">
      <alignment horizontal="left"/>
    </xf>
    <xf numFmtId="182" fontId="2" fillId="0" borderId="0" xfId="0" applyNumberFormat="1" applyFont="1" applyBorder="1" applyAlignment="1">
      <alignment horizontal="right"/>
    </xf>
    <xf numFmtId="0" fontId="4" fillId="0" borderId="10" xfId="0" applyFont="1" applyBorder="1" applyAlignment="1">
      <alignment horizontal="justify" vertical="top"/>
    </xf>
    <xf numFmtId="0" fontId="1" fillId="0" borderId="0" xfId="0" applyFont="1" applyBorder="1" applyAlignment="1">
      <alignment horizontal="center"/>
    </xf>
    <xf numFmtId="0" fontId="4" fillId="0" borderId="0" xfId="0" applyFont="1" applyBorder="1" applyAlignment="1">
      <alignment horizontal="right"/>
    </xf>
    <xf numFmtId="0" fontId="7" fillId="0" borderId="0" xfId="0" applyFont="1" applyAlignment="1">
      <alignment/>
    </xf>
    <xf numFmtId="49" fontId="1" fillId="0" borderId="0" xfId="0" applyNumberFormat="1" applyFont="1" applyBorder="1" applyAlignment="1">
      <alignment horizontal="left"/>
    </xf>
    <xf numFmtId="182" fontId="1" fillId="0" borderId="0" xfId="0" applyNumberFormat="1" applyFont="1" applyBorder="1" applyAlignment="1">
      <alignment horizontal="right"/>
    </xf>
    <xf numFmtId="0" fontId="10" fillId="0" borderId="0" xfId="0" applyFont="1" applyAlignment="1">
      <alignment horizontal="right"/>
    </xf>
    <xf numFmtId="0" fontId="1" fillId="0" borderId="0" xfId="0" applyFont="1" applyBorder="1" applyAlignment="1">
      <alignment vertical="top"/>
    </xf>
    <xf numFmtId="49" fontId="2" fillId="0" borderId="0" xfId="0" applyNumberFormat="1" applyFont="1" applyBorder="1" applyAlignment="1">
      <alignment horizontal="right"/>
    </xf>
    <xf numFmtId="49" fontId="2" fillId="0" borderId="0" xfId="0" applyNumberFormat="1" applyFont="1" applyAlignment="1">
      <alignment horizontal="right"/>
    </xf>
    <xf numFmtId="0" fontId="1" fillId="0" borderId="0" xfId="0" applyFont="1" applyAlignment="1">
      <alignment vertical="top"/>
    </xf>
    <xf numFmtId="0" fontId="1" fillId="0" borderId="0" xfId="0" applyFont="1" applyAlignment="1">
      <alignment horizontal="left" vertical="top"/>
    </xf>
    <xf numFmtId="0" fontId="3" fillId="0" borderId="11" xfId="0" applyFont="1" applyBorder="1" applyAlignment="1">
      <alignment horizontal="center"/>
    </xf>
    <xf numFmtId="49" fontId="12" fillId="0" borderId="0" xfId="0" applyNumberFormat="1" applyFont="1" applyAlignment="1">
      <alignment/>
    </xf>
    <xf numFmtId="49" fontId="2" fillId="0" borderId="0" xfId="0" applyNumberFormat="1" applyFont="1" applyAlignment="1">
      <alignment/>
    </xf>
    <xf numFmtId="0" fontId="7" fillId="0" borderId="0" xfId="0" applyFont="1" applyAlignment="1">
      <alignment vertical="top"/>
    </xf>
    <xf numFmtId="0" fontId="7" fillId="0" borderId="0" xfId="0" applyFont="1" applyAlignment="1">
      <alignment horizontal="center"/>
    </xf>
    <xf numFmtId="0" fontId="7" fillId="0" borderId="0" xfId="0" applyFont="1" applyAlignment="1">
      <alignment horizontal="right"/>
    </xf>
    <xf numFmtId="0" fontId="13" fillId="0" borderId="0" xfId="0" applyFont="1" applyAlignment="1">
      <alignment horizontal="center"/>
    </xf>
    <xf numFmtId="0" fontId="14" fillId="0" borderId="0" xfId="0" applyFont="1" applyAlignment="1">
      <alignment/>
    </xf>
    <xf numFmtId="0" fontId="13" fillId="0" borderId="0" xfId="0" applyFont="1" applyAlignment="1">
      <alignment/>
    </xf>
    <xf numFmtId="49" fontId="15" fillId="0" borderId="0" xfId="0" applyNumberFormat="1" applyFont="1" applyAlignment="1">
      <alignment/>
    </xf>
    <xf numFmtId="0" fontId="16" fillId="0" borderId="0" xfId="0" applyFont="1" applyAlignment="1">
      <alignment/>
    </xf>
    <xf numFmtId="49" fontId="16" fillId="0" borderId="0" xfId="0" applyNumberFormat="1" applyFont="1" applyAlignment="1">
      <alignment horizontal="right"/>
    </xf>
    <xf numFmtId="0" fontId="16" fillId="0" borderId="0" xfId="0" applyFont="1" applyAlignment="1">
      <alignment vertical="top"/>
    </xf>
    <xf numFmtId="0" fontId="16" fillId="0" borderId="0" xfId="0" applyFont="1" applyAlignment="1">
      <alignment horizontal="right"/>
    </xf>
    <xf numFmtId="0" fontId="0" fillId="0" borderId="0" xfId="0" applyFont="1" applyAlignment="1">
      <alignment/>
    </xf>
    <xf numFmtId="49" fontId="0" fillId="0" borderId="0" xfId="0" applyNumberFormat="1" applyFont="1" applyAlignment="1">
      <alignment horizontal="right"/>
    </xf>
    <xf numFmtId="0" fontId="0" fillId="0" borderId="0" xfId="0" applyFont="1" applyAlignment="1">
      <alignment vertical="top"/>
    </xf>
    <xf numFmtId="0" fontId="0" fillId="0" borderId="0" xfId="0" applyFont="1" applyAlignment="1">
      <alignment horizontal="center"/>
    </xf>
    <xf numFmtId="0" fontId="0" fillId="0" borderId="0" xfId="0" applyFont="1" applyAlignment="1">
      <alignment horizontal="right"/>
    </xf>
    <xf numFmtId="0" fontId="18" fillId="0" borderId="0" xfId="0" applyFont="1" applyAlignment="1">
      <alignment/>
    </xf>
    <xf numFmtId="0" fontId="15" fillId="0" borderId="0" xfId="0" applyFont="1" applyAlignment="1">
      <alignment horizontal="center"/>
    </xf>
    <xf numFmtId="0" fontId="20" fillId="0" borderId="0" xfId="0" applyFont="1" applyAlignment="1">
      <alignment/>
    </xf>
    <xf numFmtId="0" fontId="20" fillId="0" borderId="0" xfId="0" applyFont="1" applyAlignment="1">
      <alignment/>
    </xf>
    <xf numFmtId="0" fontId="12" fillId="0" borderId="0" xfId="0" applyFont="1" applyAlignment="1">
      <alignment/>
    </xf>
    <xf numFmtId="0" fontId="19" fillId="0" borderId="0" xfId="0" applyFont="1" applyAlignment="1">
      <alignment/>
    </xf>
    <xf numFmtId="44" fontId="4" fillId="0" borderId="0" xfId="44" applyFont="1" applyAlignment="1">
      <alignment horizontal="right"/>
    </xf>
    <xf numFmtId="182" fontId="3" fillId="0" borderId="11" xfId="0" applyNumberFormat="1" applyFont="1" applyBorder="1" applyAlignment="1">
      <alignment horizontal="right"/>
    </xf>
    <xf numFmtId="0" fontId="1" fillId="0" borderId="0" xfId="0" applyFont="1" applyAlignment="1">
      <alignment/>
    </xf>
    <xf numFmtId="49" fontId="3" fillId="0" borderId="11" xfId="0" applyNumberFormat="1" applyFont="1" applyBorder="1" applyAlignment="1">
      <alignment horizontal="right"/>
    </xf>
    <xf numFmtId="0" fontId="4" fillId="0" borderId="11" xfId="0" applyFont="1" applyBorder="1" applyAlignment="1">
      <alignment/>
    </xf>
    <xf numFmtId="49" fontId="22" fillId="0" borderId="0" xfId="0" applyNumberFormat="1" applyFont="1" applyAlignment="1">
      <alignment horizontal="center"/>
    </xf>
    <xf numFmtId="49" fontId="24" fillId="0" borderId="0" xfId="0" applyNumberFormat="1" applyFont="1" applyAlignment="1">
      <alignment horizontal="right"/>
    </xf>
    <xf numFmtId="0" fontId="24" fillId="0" borderId="0" xfId="0" applyFont="1" applyBorder="1" applyAlignment="1">
      <alignment/>
    </xf>
    <xf numFmtId="0" fontId="24" fillId="0" borderId="0" xfId="0" applyFont="1" applyBorder="1" applyAlignment="1">
      <alignment horizontal="center"/>
    </xf>
    <xf numFmtId="0" fontId="24" fillId="0" borderId="0" xfId="0" applyFont="1" applyBorder="1" applyAlignment="1">
      <alignment horizontal="right"/>
    </xf>
    <xf numFmtId="0" fontId="24" fillId="0" borderId="0" xfId="0" applyFont="1" applyAlignment="1">
      <alignment horizontal="center"/>
    </xf>
    <xf numFmtId="0" fontId="24" fillId="0" borderId="0" xfId="0" applyFont="1" applyAlignment="1">
      <alignment/>
    </xf>
    <xf numFmtId="49" fontId="25" fillId="0" borderId="0" xfId="0" applyNumberFormat="1" applyFont="1" applyAlignment="1">
      <alignment horizontal="right" vertical="top"/>
    </xf>
    <xf numFmtId="182" fontId="25" fillId="0" borderId="0" xfId="0" applyNumberFormat="1" applyFont="1" applyBorder="1" applyAlignment="1">
      <alignment horizontal="left"/>
    </xf>
    <xf numFmtId="182" fontId="25" fillId="0" borderId="0" xfId="0" applyNumberFormat="1" applyFont="1" applyAlignment="1">
      <alignment horizontal="center"/>
    </xf>
    <xf numFmtId="182" fontId="25" fillId="0" borderId="0" xfId="0" applyNumberFormat="1" applyFont="1" applyAlignment="1">
      <alignment horizontal="right"/>
    </xf>
    <xf numFmtId="49" fontId="25" fillId="0" borderId="0" xfId="0" applyNumberFormat="1" applyFont="1" applyBorder="1" applyAlignment="1">
      <alignment horizontal="right" vertical="top"/>
    </xf>
    <xf numFmtId="182" fontId="25" fillId="0" borderId="0" xfId="0" applyNumberFormat="1" applyFont="1" applyBorder="1" applyAlignment="1">
      <alignment horizontal="center"/>
    </xf>
    <xf numFmtId="182" fontId="25" fillId="0" borderId="0" xfId="0" applyNumberFormat="1" applyFont="1" applyBorder="1" applyAlignment="1">
      <alignment horizontal="right"/>
    </xf>
    <xf numFmtId="49" fontId="25" fillId="0" borderId="10" xfId="0" applyNumberFormat="1" applyFont="1" applyBorder="1" applyAlignment="1">
      <alignment horizontal="right" vertical="top"/>
    </xf>
    <xf numFmtId="182" fontId="25" fillId="0" borderId="10" xfId="0" applyNumberFormat="1" applyFont="1" applyBorder="1" applyAlignment="1">
      <alignment horizontal="center"/>
    </xf>
    <xf numFmtId="182" fontId="25" fillId="0" borderId="10" xfId="0" applyNumberFormat="1" applyFont="1" applyBorder="1" applyAlignment="1">
      <alignment horizontal="right"/>
    </xf>
    <xf numFmtId="49" fontId="26" fillId="0" borderId="0" xfId="0" applyNumberFormat="1" applyFont="1" applyBorder="1" applyAlignment="1">
      <alignment horizontal="right"/>
    </xf>
    <xf numFmtId="0" fontId="26" fillId="0" borderId="0" xfId="0" applyFont="1" applyAlignment="1">
      <alignment horizontal="right"/>
    </xf>
    <xf numFmtId="182" fontId="26" fillId="0" borderId="0" xfId="0" applyNumberFormat="1" applyFont="1" applyBorder="1" applyAlignment="1">
      <alignment horizontal="right"/>
    </xf>
    <xf numFmtId="49" fontId="24" fillId="0" borderId="10" xfId="0" applyNumberFormat="1" applyFont="1" applyBorder="1" applyAlignment="1">
      <alignment horizontal="right"/>
    </xf>
    <xf numFmtId="0" fontId="26" fillId="0" borderId="10" xfId="0" applyFont="1" applyBorder="1" applyAlignment="1">
      <alignment horizontal="right"/>
    </xf>
    <xf numFmtId="4" fontId="4" fillId="0" borderId="0" xfId="0" applyNumberFormat="1" applyFont="1" applyAlignment="1">
      <alignment horizontal="center"/>
    </xf>
    <xf numFmtId="4" fontId="15" fillId="0" borderId="0" xfId="0" applyNumberFormat="1" applyFont="1" applyAlignment="1">
      <alignment/>
    </xf>
    <xf numFmtId="4" fontId="16" fillId="0" borderId="0" xfId="0" applyNumberFormat="1" applyFont="1" applyAlignment="1">
      <alignment horizontal="center"/>
    </xf>
    <xf numFmtId="4" fontId="0" fillId="0" borderId="0" xfId="0" applyNumberFormat="1" applyFont="1" applyAlignment="1">
      <alignment horizontal="center"/>
    </xf>
    <xf numFmtId="4" fontId="7" fillId="0" borderId="0" xfId="0" applyNumberFormat="1" applyFont="1" applyAlignment="1">
      <alignment horizontal="center"/>
    </xf>
    <xf numFmtId="4" fontId="16" fillId="0" borderId="0" xfId="0" applyNumberFormat="1" applyFont="1" applyAlignment="1">
      <alignment/>
    </xf>
    <xf numFmtId="4" fontId="12" fillId="0" borderId="0" xfId="0" applyNumberFormat="1" applyFont="1" applyAlignment="1">
      <alignment/>
    </xf>
    <xf numFmtId="4" fontId="5" fillId="0" borderId="0" xfId="0" applyNumberFormat="1" applyFont="1" applyAlignment="1">
      <alignment horizontal="center" vertical="top"/>
    </xf>
    <xf numFmtId="4" fontId="3" fillId="0" borderId="0" xfId="0" applyNumberFormat="1" applyFont="1" applyAlignment="1">
      <alignment horizontal="center" vertical="top"/>
    </xf>
    <xf numFmtId="4" fontId="10" fillId="0" borderId="0" xfId="0" applyNumberFormat="1" applyFont="1" applyAlignment="1">
      <alignment/>
    </xf>
    <xf numFmtId="4" fontId="4" fillId="0" borderId="0" xfId="0" applyNumberFormat="1" applyFont="1" applyAlignment="1">
      <alignment/>
    </xf>
    <xf numFmtId="4" fontId="3" fillId="0" borderId="0" xfId="0" applyNumberFormat="1" applyFont="1" applyBorder="1" applyAlignment="1">
      <alignment horizontal="left" vertical="top"/>
    </xf>
    <xf numFmtId="4" fontId="3" fillId="0" borderId="0" xfId="0" applyNumberFormat="1" applyFont="1" applyAlignment="1">
      <alignment horizontal="left" vertical="top"/>
    </xf>
    <xf numFmtId="4" fontId="22" fillId="0" borderId="0" xfId="0" applyNumberFormat="1" applyFont="1" applyAlignment="1">
      <alignment horizontal="center"/>
    </xf>
    <xf numFmtId="4" fontId="24" fillId="0" borderId="0" xfId="0" applyNumberFormat="1" applyFont="1" applyBorder="1" applyAlignment="1">
      <alignment/>
    </xf>
    <xf numFmtId="4" fontId="25" fillId="0" borderId="0" xfId="0" applyNumberFormat="1" applyFont="1" applyBorder="1" applyAlignment="1">
      <alignment horizontal="left"/>
    </xf>
    <xf numFmtId="4" fontId="3" fillId="0" borderId="0" xfId="0" applyNumberFormat="1" applyFont="1" applyBorder="1" applyAlignment="1">
      <alignment horizontal="left"/>
    </xf>
    <xf numFmtId="4" fontId="26" fillId="0" borderId="0" xfId="0" applyNumberFormat="1" applyFont="1" applyBorder="1" applyAlignment="1">
      <alignment horizontal="right"/>
    </xf>
    <xf numFmtId="4" fontId="3" fillId="0" borderId="0" xfId="0" applyNumberFormat="1" applyFont="1" applyAlignment="1">
      <alignment horizontal="left"/>
    </xf>
    <xf numFmtId="4" fontId="4" fillId="0" borderId="0" xfId="0" applyNumberFormat="1" applyFont="1" applyBorder="1" applyAlignment="1">
      <alignment/>
    </xf>
    <xf numFmtId="0" fontId="4" fillId="0" borderId="0" xfId="0" applyFont="1" applyAlignment="1">
      <alignment horizontal="center"/>
    </xf>
    <xf numFmtId="4" fontId="4" fillId="0" borderId="0" xfId="0" applyNumberFormat="1" applyFont="1" applyAlignment="1">
      <alignment/>
    </xf>
    <xf numFmtId="49" fontId="1" fillId="0" borderId="0" xfId="0" applyNumberFormat="1" applyFont="1" applyAlignment="1">
      <alignment horizontal="center"/>
    </xf>
    <xf numFmtId="49" fontId="15" fillId="0" borderId="0" xfId="0" applyNumberFormat="1" applyFont="1" applyAlignment="1">
      <alignment vertical="top"/>
    </xf>
    <xf numFmtId="0" fontId="4" fillId="0" borderId="0" xfId="0" applyFont="1" applyAlignment="1">
      <alignment vertical="top" wrapText="1"/>
    </xf>
    <xf numFmtId="0" fontId="4" fillId="0" borderId="0" xfId="0" applyFont="1" applyAlignment="1" quotePrefix="1">
      <alignment vertical="top"/>
    </xf>
    <xf numFmtId="0" fontId="4" fillId="0" borderId="0" xfId="0" applyFont="1" applyAlignment="1">
      <alignment horizontal="justify" vertical="top" wrapText="1"/>
    </xf>
    <xf numFmtId="0" fontId="4" fillId="0" borderId="0" xfId="0" applyNumberFormat="1" applyFont="1" applyAlignment="1">
      <alignment horizontal="justify" vertical="top" wrapText="1"/>
    </xf>
    <xf numFmtId="0" fontId="20" fillId="0" borderId="0" xfId="0" applyFont="1" applyBorder="1" applyAlignment="1">
      <alignment horizontal="center"/>
    </xf>
    <xf numFmtId="0" fontId="1" fillId="0" borderId="0" xfId="0" applyFont="1" applyBorder="1" applyAlignment="1">
      <alignment horizontal="left" vertical="top"/>
    </xf>
    <xf numFmtId="49" fontId="15" fillId="0" borderId="0" xfId="0" applyNumberFormat="1" applyFont="1" applyAlignment="1">
      <alignment vertical="top" wrapText="1"/>
    </xf>
    <xf numFmtId="0" fontId="7" fillId="0" borderId="0" xfId="0" applyFont="1" applyAlignment="1">
      <alignment horizontal="center" wrapText="1"/>
    </xf>
    <xf numFmtId="49" fontId="12" fillId="0" borderId="0" xfId="0" applyNumberFormat="1" applyFont="1" applyAlignment="1">
      <alignment wrapText="1"/>
    </xf>
    <xf numFmtId="0" fontId="4" fillId="0" borderId="0" xfId="0" applyFont="1" applyAlignment="1">
      <alignment wrapText="1"/>
    </xf>
    <xf numFmtId="0" fontId="6" fillId="0" borderId="0" xfId="0" applyFont="1" applyAlignment="1">
      <alignment horizontal="center" vertical="top"/>
    </xf>
    <xf numFmtId="0" fontId="1" fillId="0" borderId="0" xfId="0" applyFont="1" applyAlignment="1">
      <alignment vertical="top"/>
    </xf>
    <xf numFmtId="0" fontId="4" fillId="0" borderId="0" xfId="0" applyFont="1" applyAlignment="1">
      <alignment horizontal="center" vertical="top"/>
    </xf>
    <xf numFmtId="0" fontId="6" fillId="0" borderId="11" xfId="0" applyFont="1" applyBorder="1" applyAlignment="1">
      <alignment horizontal="center"/>
    </xf>
    <xf numFmtId="0" fontId="4" fillId="0" borderId="0" xfId="0" applyFont="1" applyAlignment="1">
      <alignment vertical="center"/>
    </xf>
    <xf numFmtId="0" fontId="1" fillId="0" borderId="0" xfId="0" applyFont="1" applyBorder="1" applyAlignment="1">
      <alignment horizontal="left" vertical="top"/>
    </xf>
    <xf numFmtId="0" fontId="4" fillId="0" borderId="0" xfId="0" applyFont="1" applyBorder="1" applyAlignment="1">
      <alignment horizontal="justify" vertical="top" wrapText="1"/>
    </xf>
    <xf numFmtId="49" fontId="26" fillId="0" borderId="10" xfId="0" applyNumberFormat="1" applyFont="1" applyBorder="1" applyAlignment="1">
      <alignment horizontal="right"/>
    </xf>
    <xf numFmtId="49" fontId="3" fillId="0" borderId="11" xfId="0" applyNumberFormat="1" applyFont="1" applyBorder="1" applyAlignment="1">
      <alignment horizontal="left" vertical="top"/>
    </xf>
    <xf numFmtId="49" fontId="23" fillId="0" borderId="0" xfId="0" applyNumberFormat="1" applyFont="1" applyAlignment="1">
      <alignment horizontal="center"/>
    </xf>
    <xf numFmtId="182" fontId="25" fillId="0" borderId="10" xfId="0" applyNumberFormat="1" applyFont="1" applyBorder="1" applyAlignment="1">
      <alignment horizontal="left"/>
    </xf>
    <xf numFmtId="49" fontId="106" fillId="0" borderId="0" xfId="0" applyNumberFormat="1" applyFont="1" applyAlignment="1">
      <alignment horizontal="right" vertical="top"/>
    </xf>
    <xf numFmtId="0" fontId="106" fillId="0" borderId="0" xfId="0" applyFont="1" applyAlignment="1">
      <alignment horizontal="center"/>
    </xf>
    <xf numFmtId="4" fontId="106" fillId="0" borderId="0" xfId="0" applyNumberFormat="1" applyFont="1" applyAlignment="1">
      <alignment horizontal="right"/>
    </xf>
    <xf numFmtId="182" fontId="106" fillId="0" borderId="0" xfId="0" applyNumberFormat="1" applyFont="1" applyAlignment="1">
      <alignment horizontal="right"/>
    </xf>
    <xf numFmtId="0" fontId="106" fillId="0" borderId="0" xfId="0" applyFont="1" applyAlignment="1">
      <alignment/>
    </xf>
    <xf numFmtId="49" fontId="4" fillId="0" borderId="0" xfId="0" applyNumberFormat="1" applyFont="1" applyAlignment="1" quotePrefix="1">
      <alignment horizontal="left" vertical="top" wrapText="1"/>
    </xf>
    <xf numFmtId="4" fontId="6" fillId="0" borderId="0" xfId="0" applyNumberFormat="1" applyFont="1" applyAlignment="1">
      <alignment horizontal="center"/>
    </xf>
    <xf numFmtId="182" fontId="29" fillId="0" borderId="0" xfId="0" applyNumberFormat="1" applyFont="1" applyBorder="1" applyAlignment="1">
      <alignment horizontal="left"/>
    </xf>
    <xf numFmtId="49" fontId="7" fillId="0" borderId="0" xfId="0" applyNumberFormat="1" applyFont="1" applyBorder="1" applyAlignment="1">
      <alignment horizontal="right"/>
    </xf>
    <xf numFmtId="0" fontId="30" fillId="0" borderId="0" xfId="0" applyFont="1" applyBorder="1" applyAlignment="1">
      <alignment vertical="top"/>
    </xf>
    <xf numFmtId="0" fontId="4" fillId="0" borderId="0" xfId="0" applyFont="1" applyAlignment="1">
      <alignment horizontal="right" vertical="top"/>
    </xf>
    <xf numFmtId="49" fontId="4" fillId="0" borderId="0" xfId="0" applyNumberFormat="1" applyFont="1" applyAlignment="1" quotePrefix="1">
      <alignment horizontal="justify" vertical="top" wrapText="1"/>
    </xf>
    <xf numFmtId="49" fontId="4" fillId="0" borderId="0" xfId="0" applyNumberFormat="1" applyFont="1" applyAlignment="1">
      <alignment/>
    </xf>
    <xf numFmtId="0" fontId="4" fillId="0" borderId="12" xfId="0" applyFont="1" applyBorder="1" applyAlignment="1">
      <alignment horizontal="center"/>
    </xf>
    <xf numFmtId="4" fontId="4" fillId="0" borderId="12" xfId="0" applyNumberFormat="1" applyFont="1" applyBorder="1" applyAlignment="1">
      <alignment horizontal="right"/>
    </xf>
    <xf numFmtId="49" fontId="2" fillId="0" borderId="11" xfId="0" applyNumberFormat="1" applyFont="1" applyBorder="1" applyAlignment="1">
      <alignment horizontal="right"/>
    </xf>
    <xf numFmtId="0" fontId="10" fillId="0" borderId="11" xfId="0" applyFont="1" applyBorder="1" applyAlignment="1">
      <alignment/>
    </xf>
    <xf numFmtId="182" fontId="31" fillId="0" borderId="11" xfId="0" applyNumberFormat="1" applyFont="1" applyBorder="1" applyAlignment="1">
      <alignment/>
    </xf>
    <xf numFmtId="182" fontId="3" fillId="0" borderId="11" xfId="0" applyNumberFormat="1" applyFont="1" applyBorder="1" applyAlignment="1">
      <alignment/>
    </xf>
    <xf numFmtId="0" fontId="2" fillId="0" borderId="0" xfId="0" applyFont="1" applyBorder="1" applyAlignment="1">
      <alignment horizontal="right"/>
    </xf>
    <xf numFmtId="0" fontId="1" fillId="0" borderId="0" xfId="0" applyFont="1" applyBorder="1" applyAlignment="1">
      <alignment/>
    </xf>
    <xf numFmtId="0" fontId="4" fillId="0" borderId="0" xfId="0" applyFont="1" applyAlignment="1" quotePrefix="1">
      <alignment horizontal="justify" vertical="top"/>
    </xf>
    <xf numFmtId="49" fontId="2" fillId="0" borderId="10" xfId="0" applyNumberFormat="1" applyFont="1" applyBorder="1" applyAlignment="1">
      <alignment horizontal="right"/>
    </xf>
    <xf numFmtId="49" fontId="3" fillId="0" borderId="10" xfId="0" applyNumberFormat="1" applyFont="1" applyBorder="1" applyAlignment="1">
      <alignment horizontal="left" vertical="top"/>
    </xf>
    <xf numFmtId="49" fontId="3" fillId="0" borderId="10" xfId="0" applyNumberFormat="1" applyFont="1" applyBorder="1" applyAlignment="1">
      <alignment horizontal="left"/>
    </xf>
    <xf numFmtId="4" fontId="3" fillId="0" borderId="10" xfId="0" applyNumberFormat="1" applyFont="1" applyBorder="1" applyAlignment="1">
      <alignment horizontal="left"/>
    </xf>
    <xf numFmtId="0" fontId="3" fillId="0" borderId="10" xfId="0" applyFont="1" applyBorder="1" applyAlignment="1">
      <alignment horizontal="center"/>
    </xf>
    <xf numFmtId="182" fontId="3" fillId="0" borderId="10" xfId="0" applyNumberFormat="1" applyFont="1" applyBorder="1" applyAlignment="1">
      <alignment horizontal="right"/>
    </xf>
    <xf numFmtId="0" fontId="4" fillId="0" borderId="0" xfId="0" applyNumberFormat="1" applyFont="1" applyBorder="1" applyAlignment="1">
      <alignment horizontal="justify" vertical="top" wrapText="1"/>
    </xf>
    <xf numFmtId="49" fontId="4" fillId="0" borderId="10" xfId="0" applyNumberFormat="1" applyFont="1" applyBorder="1" applyAlignment="1">
      <alignment horizontal="justify"/>
    </xf>
    <xf numFmtId="49" fontId="32" fillId="0" borderId="10" xfId="0" applyNumberFormat="1" applyFont="1" applyBorder="1" applyAlignment="1">
      <alignment horizontal="justify" vertical="top"/>
    </xf>
    <xf numFmtId="49" fontId="32" fillId="0" borderId="10" xfId="0" applyNumberFormat="1" applyFont="1" applyBorder="1" applyAlignment="1">
      <alignment horizontal="justify"/>
    </xf>
    <xf numFmtId="4" fontId="32" fillId="0" borderId="10" xfId="0" applyNumberFormat="1" applyFont="1" applyBorder="1" applyAlignment="1">
      <alignment horizontal="justify"/>
    </xf>
    <xf numFmtId="0" fontId="32" fillId="0" borderId="10" xfId="0" applyFont="1" applyBorder="1" applyAlignment="1">
      <alignment horizontal="justify"/>
    </xf>
    <xf numFmtId="182" fontId="32" fillId="0" borderId="10" xfId="0" applyNumberFormat="1" applyFont="1" applyBorder="1" applyAlignment="1">
      <alignment horizontal="justify"/>
    </xf>
    <xf numFmtId="182" fontId="3" fillId="0" borderId="0" xfId="0" applyNumberFormat="1" applyFont="1" applyBorder="1" applyAlignment="1">
      <alignment horizontal="center"/>
    </xf>
    <xf numFmtId="4" fontId="25" fillId="0" borderId="10" xfId="0" applyNumberFormat="1" applyFont="1" applyBorder="1" applyAlignment="1">
      <alignment horizontal="left"/>
    </xf>
    <xf numFmtId="4" fontId="4" fillId="0" borderId="0" xfId="0" applyNumberFormat="1" applyFont="1" applyAlignment="1">
      <alignment horizontal="right"/>
    </xf>
    <xf numFmtId="182" fontId="4" fillId="0" borderId="0" xfId="0" applyNumberFormat="1" applyFont="1" applyAlignment="1">
      <alignment horizontal="right"/>
    </xf>
    <xf numFmtId="0" fontId="4" fillId="0" borderId="0" xfId="0" applyFont="1" applyAlignment="1">
      <alignment/>
    </xf>
    <xf numFmtId="0" fontId="106" fillId="0" borderId="0" xfId="0" applyFont="1" applyAlignment="1">
      <alignment horizontal="center"/>
    </xf>
    <xf numFmtId="182" fontId="106" fillId="0" borderId="0" xfId="0" applyNumberFormat="1" applyFont="1" applyAlignment="1">
      <alignment horizontal="right"/>
    </xf>
    <xf numFmtId="0" fontId="106" fillId="0" borderId="0" xfId="0" applyFont="1" applyAlignment="1">
      <alignment/>
    </xf>
    <xf numFmtId="49" fontId="4" fillId="0" borderId="0" xfId="0" applyNumberFormat="1" applyFont="1" applyBorder="1" applyAlignment="1" quotePrefix="1">
      <alignment horizontal="justify" vertical="top"/>
    </xf>
    <xf numFmtId="49" fontId="4" fillId="0" borderId="0" xfId="0" applyNumberFormat="1" applyFont="1" applyBorder="1" applyAlignment="1" quotePrefix="1">
      <alignment horizontal="left" vertical="top"/>
    </xf>
    <xf numFmtId="0" fontId="33" fillId="0" borderId="0" xfId="0" applyFont="1" applyAlignment="1">
      <alignment horizontal="center"/>
    </xf>
    <xf numFmtId="49" fontId="107" fillId="0" borderId="0" xfId="0" applyNumberFormat="1" applyFont="1" applyBorder="1" applyAlignment="1">
      <alignment horizontal="right"/>
    </xf>
    <xf numFmtId="4" fontId="106" fillId="0" borderId="0" xfId="0" applyNumberFormat="1" applyFont="1" applyAlignment="1">
      <alignment horizontal="center"/>
    </xf>
    <xf numFmtId="0" fontId="108" fillId="0" borderId="0" xfId="0" applyFont="1" applyBorder="1" applyAlignment="1">
      <alignment horizontal="left" vertical="top"/>
    </xf>
    <xf numFmtId="4" fontId="106" fillId="0" borderId="0" xfId="0" applyNumberFormat="1" applyFont="1" applyAlignment="1">
      <alignment horizontal="center"/>
    </xf>
    <xf numFmtId="49" fontId="106" fillId="0" borderId="0" xfId="0" applyNumberFormat="1" applyFont="1" applyAlignment="1" quotePrefix="1">
      <alignment horizontal="justify" vertical="top" wrapText="1"/>
    </xf>
    <xf numFmtId="0" fontId="4" fillId="0" borderId="0" xfId="0" applyFont="1" applyAlignment="1">
      <alignment horizontal="left" vertical="top"/>
    </xf>
    <xf numFmtId="0" fontId="4" fillId="0" borderId="0" xfId="0" applyNumberFormat="1" applyFont="1" applyAlignment="1" quotePrefix="1">
      <alignment horizontal="justify" vertical="top" wrapText="1"/>
    </xf>
    <xf numFmtId="49" fontId="2" fillId="0" borderId="0" xfId="0" applyNumberFormat="1" applyFont="1" applyBorder="1" applyAlignment="1">
      <alignment horizontal="right" vertical="top"/>
    </xf>
    <xf numFmtId="4" fontId="4" fillId="0" borderId="10" xfId="0" applyNumberFormat="1" applyFont="1" applyBorder="1" applyAlignment="1">
      <alignment horizontal="center"/>
    </xf>
    <xf numFmtId="0" fontId="4" fillId="0" borderId="0" xfId="0" applyNumberFormat="1" applyFont="1" applyAlignment="1">
      <alignment horizontal="justify" vertical="top"/>
    </xf>
    <xf numFmtId="49" fontId="34" fillId="0" borderId="0" xfId="0" applyNumberFormat="1" applyFont="1" applyAlignment="1">
      <alignment horizontal="center"/>
    </xf>
    <xf numFmtId="49" fontId="35" fillId="0" borderId="0" xfId="0" applyNumberFormat="1" applyFont="1" applyAlignment="1">
      <alignment horizontal="center"/>
    </xf>
    <xf numFmtId="182" fontId="35" fillId="0" borderId="0" xfId="0" applyNumberFormat="1" applyFont="1" applyBorder="1" applyAlignment="1">
      <alignment horizontal="center"/>
    </xf>
    <xf numFmtId="182" fontId="35" fillId="0" borderId="0" xfId="0" applyNumberFormat="1" applyFont="1" applyBorder="1" applyAlignment="1">
      <alignment horizontal="left"/>
    </xf>
    <xf numFmtId="0" fontId="33" fillId="0" borderId="10" xfId="0" applyFont="1" applyBorder="1" applyAlignment="1">
      <alignment horizontal="center"/>
    </xf>
    <xf numFmtId="49" fontId="26" fillId="0" borderId="11" xfId="0" applyNumberFormat="1" applyFont="1" applyBorder="1" applyAlignment="1">
      <alignment horizontal="right"/>
    </xf>
    <xf numFmtId="4" fontId="4" fillId="0" borderId="0" xfId="0" applyNumberFormat="1" applyFont="1" applyAlignment="1">
      <alignment horizontal="center"/>
    </xf>
    <xf numFmtId="49" fontId="4" fillId="0" borderId="0" xfId="0" applyNumberFormat="1" applyFont="1" applyAlignment="1">
      <alignment horizontal="right" vertical="top"/>
    </xf>
    <xf numFmtId="0" fontId="4" fillId="0" borderId="0" xfId="0" applyNumberFormat="1" applyFont="1" applyAlignment="1">
      <alignment horizontal="justify" vertical="top" wrapText="1"/>
    </xf>
    <xf numFmtId="49" fontId="4" fillId="0" borderId="0" xfId="0" applyNumberFormat="1" applyFont="1" applyAlignment="1" quotePrefix="1">
      <alignment horizontal="justify" vertical="top" wrapText="1"/>
    </xf>
    <xf numFmtId="182" fontId="35" fillId="0" borderId="10" xfId="0" applyNumberFormat="1" applyFont="1" applyBorder="1" applyAlignment="1">
      <alignment horizontal="left"/>
    </xf>
    <xf numFmtId="0" fontId="4" fillId="0" borderId="10" xfId="0" applyFont="1" applyBorder="1" applyAlignment="1">
      <alignment horizontal="justify" vertical="top" wrapText="1"/>
    </xf>
    <xf numFmtId="0" fontId="36" fillId="0" borderId="0" xfId="0" applyFont="1" applyAlignment="1">
      <alignment horizontal="center"/>
    </xf>
    <xf numFmtId="0" fontId="17" fillId="0" borderId="0" xfId="0" applyFont="1" applyAlignment="1">
      <alignment horizontal="center"/>
    </xf>
    <xf numFmtId="0" fontId="4" fillId="0" borderId="0" xfId="0" applyNumberFormat="1" applyFont="1" applyBorder="1" applyAlignment="1">
      <alignment horizontal="right"/>
    </xf>
    <xf numFmtId="0" fontId="4" fillId="0" borderId="0" xfId="0" applyFont="1" applyBorder="1" applyAlignment="1">
      <alignment vertical="top"/>
    </xf>
    <xf numFmtId="49" fontId="15" fillId="0" borderId="0" xfId="0" applyNumberFormat="1" applyFont="1" applyBorder="1" applyAlignment="1">
      <alignment horizontal="left" wrapText="1"/>
    </xf>
    <xf numFmtId="49" fontId="12" fillId="0" borderId="0" xfId="0" applyNumberFormat="1" applyFont="1" applyBorder="1" applyAlignment="1">
      <alignment/>
    </xf>
    <xf numFmtId="0" fontId="16" fillId="0" borderId="0" xfId="0" applyFont="1" applyBorder="1" applyAlignment="1">
      <alignment/>
    </xf>
    <xf numFmtId="49" fontId="16" fillId="0" borderId="0" xfId="0" applyNumberFormat="1" applyFont="1" applyBorder="1" applyAlignment="1">
      <alignment horizontal="right"/>
    </xf>
    <xf numFmtId="0" fontId="16" fillId="0" borderId="0" xfId="0" applyFont="1" applyBorder="1" applyAlignment="1">
      <alignment vertical="top"/>
    </xf>
    <xf numFmtId="4" fontId="16" fillId="0" borderId="0" xfId="0" applyNumberFormat="1" applyFont="1" applyBorder="1" applyAlignment="1">
      <alignment horizontal="center"/>
    </xf>
    <xf numFmtId="0" fontId="16" fillId="0" borderId="0" xfId="0" applyFont="1" applyBorder="1" applyAlignment="1">
      <alignment horizontal="center"/>
    </xf>
    <xf numFmtId="0" fontId="16" fillId="0" borderId="0" xfId="0" applyFont="1" applyBorder="1" applyAlignment="1">
      <alignment horizontal="right"/>
    </xf>
    <xf numFmtId="0" fontId="7" fillId="0" borderId="0" xfId="0" applyFont="1" applyBorder="1" applyAlignment="1">
      <alignment horizontal="center"/>
    </xf>
    <xf numFmtId="49" fontId="15" fillId="0" borderId="0" xfId="0" applyNumberFormat="1" applyFont="1" applyBorder="1" applyAlignment="1">
      <alignment horizontal="left"/>
    </xf>
    <xf numFmtId="49" fontId="15" fillId="0" borderId="0" xfId="0" applyNumberFormat="1" applyFont="1" applyBorder="1" applyAlignment="1">
      <alignment horizontal="left" shrinkToFit="1"/>
    </xf>
    <xf numFmtId="49" fontId="15" fillId="0" borderId="0" xfId="0" applyNumberFormat="1" applyFont="1" applyBorder="1" applyAlignment="1">
      <alignment/>
    </xf>
    <xf numFmtId="0" fontId="0" fillId="0" borderId="0" xfId="0" applyFont="1" applyBorder="1" applyAlignment="1">
      <alignment/>
    </xf>
    <xf numFmtId="49" fontId="0" fillId="0" borderId="0" xfId="0" applyNumberFormat="1" applyFont="1" applyBorder="1" applyAlignment="1">
      <alignment horizontal="right"/>
    </xf>
    <xf numFmtId="0" fontId="0" fillId="0" borderId="0" xfId="0" applyFont="1" applyBorder="1" applyAlignment="1">
      <alignment vertical="top"/>
    </xf>
    <xf numFmtId="4"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49" fontId="15" fillId="0" borderId="0" xfId="60" applyNumberFormat="1" applyFont="1" applyBorder="1" applyAlignment="1">
      <alignment/>
      <protection/>
    </xf>
    <xf numFmtId="0" fontId="15" fillId="0" borderId="0" xfId="0" applyFont="1" applyBorder="1" applyAlignment="1">
      <alignment horizontal="left"/>
    </xf>
    <xf numFmtId="0" fontId="16" fillId="0" borderId="0" xfId="60" applyFont="1" applyBorder="1">
      <alignment/>
      <protection/>
    </xf>
    <xf numFmtId="49" fontId="16" fillId="0" borderId="0" xfId="60" applyNumberFormat="1" applyFont="1" applyBorder="1" applyAlignment="1">
      <alignment horizontal="right"/>
      <protection/>
    </xf>
    <xf numFmtId="0" fontId="16" fillId="0" borderId="0" xfId="60" applyFont="1" applyBorder="1" applyAlignment="1">
      <alignment vertical="top"/>
      <protection/>
    </xf>
    <xf numFmtId="0" fontId="16" fillId="0" borderId="0" xfId="60" applyFont="1" applyBorder="1" applyAlignment="1">
      <alignment horizontal="center"/>
      <protection/>
    </xf>
    <xf numFmtId="0" fontId="16" fillId="0" borderId="0" xfId="60" applyFont="1" applyBorder="1" applyAlignment="1">
      <alignment horizontal="right"/>
      <protection/>
    </xf>
    <xf numFmtId="0" fontId="4" fillId="0" borderId="0" xfId="0" applyFont="1" applyBorder="1" applyAlignment="1">
      <alignment horizontal="left"/>
    </xf>
    <xf numFmtId="0" fontId="7" fillId="0" borderId="0" xfId="0" applyFont="1" applyBorder="1" applyAlignment="1">
      <alignment/>
    </xf>
    <xf numFmtId="0" fontId="7" fillId="0" borderId="0" xfId="0" applyNumberFormat="1" applyFont="1" applyBorder="1" applyAlignment="1">
      <alignment horizontal="right"/>
    </xf>
    <xf numFmtId="0" fontId="7" fillId="0" borderId="0" xfId="0" applyFont="1" applyBorder="1" applyAlignment="1">
      <alignment vertical="top"/>
    </xf>
    <xf numFmtId="0" fontId="7" fillId="0" borderId="0" xfId="0" applyFont="1" applyBorder="1" applyAlignment="1">
      <alignment horizontal="right"/>
    </xf>
    <xf numFmtId="0" fontId="13" fillId="0" borderId="0" xfId="0" applyFont="1" applyBorder="1" applyAlignment="1">
      <alignment/>
    </xf>
    <xf numFmtId="0" fontId="39" fillId="0" borderId="0" xfId="0" applyFont="1" applyBorder="1" applyAlignment="1">
      <alignment horizontal="center"/>
    </xf>
    <xf numFmtId="0" fontId="39" fillId="0" borderId="0" xfId="0" applyNumberFormat="1" applyFont="1" applyBorder="1" applyAlignment="1">
      <alignment horizontal="center"/>
    </xf>
    <xf numFmtId="0" fontId="13" fillId="0" borderId="0" xfId="0" applyFont="1" applyBorder="1" applyAlignment="1">
      <alignment horizontal="center"/>
    </xf>
    <xf numFmtId="0" fontId="14" fillId="0" borderId="0" xfId="0" applyFont="1" applyBorder="1" applyAlignment="1">
      <alignment/>
    </xf>
    <xf numFmtId="0" fontId="0" fillId="0" borderId="0" xfId="0" applyNumberFormat="1" applyFont="1" applyBorder="1" applyAlignment="1">
      <alignment horizontal="right"/>
    </xf>
    <xf numFmtId="0" fontId="19" fillId="0" borderId="0" xfId="0" applyNumberFormat="1" applyFont="1" applyBorder="1" applyAlignment="1">
      <alignment/>
    </xf>
    <xf numFmtId="0" fontId="12" fillId="0" borderId="0" xfId="0" applyFont="1" applyBorder="1" applyAlignment="1">
      <alignment/>
    </xf>
    <xf numFmtId="0" fontId="19" fillId="0" borderId="0" xfId="0" applyNumberFormat="1" applyFont="1" applyBorder="1" applyAlignment="1">
      <alignment/>
    </xf>
    <xf numFmtId="0" fontId="12" fillId="0" borderId="0" xfId="0" applyFont="1" applyBorder="1" applyAlignment="1">
      <alignment horizontal="center"/>
    </xf>
    <xf numFmtId="0" fontId="12" fillId="0" borderId="0" xfId="0" applyFont="1" applyBorder="1" applyAlignment="1">
      <alignment/>
    </xf>
    <xf numFmtId="0" fontId="20" fillId="0" borderId="0" xfId="0" applyNumberFormat="1" applyFont="1" applyBorder="1" applyAlignment="1">
      <alignment/>
    </xf>
    <xf numFmtId="0" fontId="20" fillId="0" borderId="0" xfId="0" applyFont="1" applyBorder="1" applyAlignment="1">
      <alignment/>
    </xf>
    <xf numFmtId="0" fontId="40" fillId="0" borderId="0" xfId="0" applyNumberFormat="1" applyFont="1" applyBorder="1" applyAlignment="1">
      <alignment horizontal="left"/>
    </xf>
    <xf numFmtId="0" fontId="10" fillId="0" borderId="0" xfId="0" applyFont="1" applyBorder="1" applyAlignment="1">
      <alignment/>
    </xf>
    <xf numFmtId="0" fontId="10" fillId="0" borderId="0" xfId="0" applyNumberFormat="1" applyFont="1" applyBorder="1" applyAlignment="1">
      <alignment horizontal="left"/>
    </xf>
    <xf numFmtId="0" fontId="11" fillId="0" borderId="0" xfId="60" applyFont="1" applyBorder="1" applyAlignment="1">
      <alignment horizontal="center" vertical="top"/>
      <protection/>
    </xf>
    <xf numFmtId="0" fontId="1" fillId="0" borderId="0" xfId="0" applyNumberFormat="1" applyFont="1" applyBorder="1" applyAlignment="1">
      <alignment vertical="top"/>
    </xf>
    <xf numFmtId="0" fontId="10" fillId="0" borderId="0" xfId="0" applyFont="1" applyBorder="1" applyAlignment="1">
      <alignment horizontal="center"/>
    </xf>
    <xf numFmtId="0" fontId="10" fillId="0" borderId="0" xfId="0" applyFont="1" applyBorder="1" applyAlignment="1">
      <alignment/>
    </xf>
    <xf numFmtId="0" fontId="10" fillId="0" borderId="0" xfId="0" applyFont="1" applyBorder="1" applyAlignment="1">
      <alignment horizontal="right"/>
    </xf>
    <xf numFmtId="0" fontId="3" fillId="0" borderId="0" xfId="0" applyNumberFormat="1" applyFont="1" applyBorder="1" applyAlignment="1">
      <alignment horizontal="left" vertical="top"/>
    </xf>
    <xf numFmtId="49" fontId="7" fillId="0" borderId="0" xfId="0" applyNumberFormat="1" applyFont="1" applyBorder="1" applyAlignment="1">
      <alignment horizontal="right" vertical="top"/>
    </xf>
    <xf numFmtId="0" fontId="7" fillId="0" borderId="0" xfId="0" applyNumberFormat="1" applyFont="1" applyBorder="1" applyAlignment="1">
      <alignment horizontal="left" vertical="top"/>
    </xf>
    <xf numFmtId="182" fontId="7" fillId="0" borderId="0" xfId="0" applyNumberFormat="1" applyFont="1" applyBorder="1" applyAlignment="1">
      <alignment horizontal="left"/>
    </xf>
    <xf numFmtId="182" fontId="7" fillId="0" borderId="0" xfId="0" applyNumberFormat="1" applyFont="1" applyBorder="1" applyAlignment="1">
      <alignment horizontal="center"/>
    </xf>
    <xf numFmtId="182" fontId="7" fillId="0" borderId="0" xfId="0" applyNumberFormat="1" applyFont="1" applyBorder="1" applyAlignment="1">
      <alignment horizontal="right"/>
    </xf>
    <xf numFmtId="0" fontId="4" fillId="0" borderId="0" xfId="0" applyNumberFormat="1" applyFont="1" applyBorder="1" applyAlignment="1" quotePrefix="1">
      <alignment horizontal="justify" vertical="top" wrapText="1"/>
    </xf>
    <xf numFmtId="49" fontId="3" fillId="0" borderId="13" xfId="0" applyNumberFormat="1" applyFont="1" applyBorder="1" applyAlignment="1">
      <alignment horizontal="right"/>
    </xf>
    <xf numFmtId="0" fontId="3" fillId="0" borderId="13" xfId="0" applyFont="1" applyBorder="1" applyAlignment="1">
      <alignment horizontal="center"/>
    </xf>
    <xf numFmtId="182" fontId="3" fillId="0" borderId="13" xfId="0" applyNumberFormat="1" applyFont="1" applyBorder="1" applyAlignment="1">
      <alignment/>
    </xf>
    <xf numFmtId="182" fontId="3" fillId="0" borderId="0" xfId="0" applyNumberFormat="1" applyFont="1" applyBorder="1" applyAlignment="1">
      <alignment/>
    </xf>
    <xf numFmtId="0" fontId="11" fillId="0" borderId="0" xfId="0" applyFont="1" applyBorder="1" applyAlignment="1">
      <alignment horizontal="center" vertical="top"/>
    </xf>
    <xf numFmtId="0" fontId="11" fillId="0" borderId="0" xfId="0" applyNumberFormat="1" applyFont="1" applyBorder="1" applyAlignment="1">
      <alignment horizontal="center" vertical="top"/>
    </xf>
    <xf numFmtId="0" fontId="1" fillId="0" borderId="0" xfId="0" applyNumberFormat="1" applyFont="1" applyBorder="1" applyAlignment="1">
      <alignment horizontal="left" vertical="top"/>
    </xf>
    <xf numFmtId="0" fontId="0" fillId="0" borderId="0" xfId="0" applyBorder="1" applyAlignment="1">
      <alignment/>
    </xf>
    <xf numFmtId="0" fontId="30" fillId="0" borderId="0" xfId="0" applyNumberFormat="1" applyFont="1" applyBorder="1" applyAlignment="1">
      <alignment horizontal="justify" vertical="top" wrapText="1"/>
    </xf>
    <xf numFmtId="182" fontId="106" fillId="0" borderId="0" xfId="0" applyNumberFormat="1" applyFont="1" applyBorder="1" applyAlignment="1">
      <alignment horizontal="right"/>
    </xf>
    <xf numFmtId="0" fontId="4" fillId="0" borderId="0" xfId="0" applyNumberFormat="1" applyFont="1" applyBorder="1" applyAlignment="1" quotePrefix="1">
      <alignment horizontal="right" vertical="top" wrapText="1"/>
    </xf>
    <xf numFmtId="0" fontId="4" fillId="0" borderId="13" xfId="0" applyFont="1" applyBorder="1" applyAlignment="1">
      <alignment/>
    </xf>
    <xf numFmtId="182" fontId="3" fillId="0" borderId="13" xfId="0" applyNumberFormat="1" applyFont="1" applyBorder="1" applyAlignment="1">
      <alignment horizontal="right"/>
    </xf>
    <xf numFmtId="0" fontId="1" fillId="0" borderId="0" xfId="0" applyNumberFormat="1" applyFont="1" applyBorder="1" applyAlignment="1">
      <alignment vertical="top"/>
    </xf>
    <xf numFmtId="0" fontId="1" fillId="0" borderId="0" xfId="0" applyFont="1" applyBorder="1" applyAlignment="1">
      <alignment vertical="top"/>
    </xf>
    <xf numFmtId="0" fontId="31" fillId="0" borderId="0" xfId="0" applyFont="1" applyBorder="1" applyAlignment="1">
      <alignment vertical="top"/>
    </xf>
    <xf numFmtId="0" fontId="41" fillId="0" borderId="0" xfId="0" applyFont="1" applyAlignment="1" applyProtection="1">
      <alignment/>
      <protection/>
    </xf>
    <xf numFmtId="0" fontId="42" fillId="0" borderId="0" xfId="0" applyFont="1" applyBorder="1" applyAlignment="1">
      <alignment vertical="top"/>
    </xf>
    <xf numFmtId="0" fontId="41" fillId="0" borderId="0" xfId="0" applyFont="1" applyAlignment="1" applyProtection="1">
      <alignment horizontal="justify"/>
      <protection/>
    </xf>
    <xf numFmtId="2" fontId="43" fillId="0" borderId="0" xfId="0" applyNumberFormat="1" applyFont="1" applyAlignment="1" applyProtection="1">
      <alignment horizontal="left" vertical="top"/>
      <protection/>
    </xf>
    <xf numFmtId="0" fontId="44" fillId="0" borderId="0" xfId="0" applyFont="1" applyAlignment="1" applyProtection="1">
      <alignment horizontal="justify"/>
      <protection/>
    </xf>
    <xf numFmtId="0" fontId="3" fillId="0" borderId="13" xfId="0" applyNumberFormat="1" applyFont="1" applyBorder="1" applyAlignment="1">
      <alignment vertical="top"/>
    </xf>
    <xf numFmtId="49" fontId="3" fillId="0" borderId="13" xfId="0" applyNumberFormat="1" applyFont="1" applyBorder="1" applyAlignment="1">
      <alignment vertical="top"/>
    </xf>
    <xf numFmtId="49" fontId="22" fillId="0" borderId="0" xfId="0" applyNumberFormat="1" applyFont="1" applyBorder="1" applyAlignment="1">
      <alignment horizontal="center"/>
    </xf>
    <xf numFmtId="0" fontId="22" fillId="0" borderId="0" xfId="0" applyNumberFormat="1" applyFont="1" applyBorder="1" applyAlignment="1">
      <alignment horizontal="center"/>
    </xf>
    <xf numFmtId="49" fontId="29" fillId="0" borderId="0" xfId="0" applyNumberFormat="1" applyFont="1" applyBorder="1" applyAlignment="1">
      <alignment horizontal="right" vertical="top"/>
    </xf>
    <xf numFmtId="0" fontId="29" fillId="0" borderId="0" xfId="0" applyNumberFormat="1" applyFont="1" applyBorder="1" applyAlignment="1">
      <alignment horizontal="left"/>
    </xf>
    <xf numFmtId="182" fontId="29" fillId="0" borderId="0" xfId="0" applyNumberFormat="1" applyFont="1" applyBorder="1" applyAlignment="1">
      <alignment horizontal="center"/>
    </xf>
    <xf numFmtId="182" fontId="29" fillId="0" borderId="0" xfId="0" applyNumberFormat="1" applyFont="1" applyBorder="1" applyAlignment="1">
      <alignment horizontal="right"/>
    </xf>
    <xf numFmtId="49" fontId="24" fillId="0" borderId="13" xfId="0" applyNumberFormat="1" applyFont="1" applyBorder="1" applyAlignment="1">
      <alignment horizontal="right"/>
    </xf>
    <xf numFmtId="0" fontId="26" fillId="0" borderId="13" xfId="0" applyFont="1" applyBorder="1" applyAlignment="1">
      <alignment horizontal="right"/>
    </xf>
    <xf numFmtId="49" fontId="24" fillId="0" borderId="0" xfId="0" applyNumberFormat="1" applyFont="1" applyBorder="1" applyAlignment="1">
      <alignment horizontal="right"/>
    </xf>
    <xf numFmtId="0" fontId="26" fillId="0" borderId="0" xfId="0" applyFont="1" applyBorder="1" applyAlignment="1">
      <alignment horizontal="right"/>
    </xf>
    <xf numFmtId="49" fontId="4" fillId="0" borderId="0" xfId="60" applyNumberFormat="1" applyFont="1" applyBorder="1" applyAlignment="1">
      <alignment horizontal="right" vertical="top"/>
      <protection/>
    </xf>
    <xf numFmtId="49" fontId="4" fillId="0" borderId="0" xfId="60" applyNumberFormat="1" applyFont="1" applyBorder="1" applyAlignment="1">
      <alignment horizontal="justify" vertical="top" wrapText="1"/>
      <protection/>
    </xf>
    <xf numFmtId="0" fontId="4" fillId="0" borderId="0" xfId="60" applyFont="1" applyBorder="1" applyAlignment="1">
      <alignment horizontal="center"/>
      <protection/>
    </xf>
    <xf numFmtId="4" fontId="4" fillId="0" borderId="0" xfId="60" applyNumberFormat="1" applyFont="1" applyBorder="1" applyAlignment="1">
      <alignment horizontal="right"/>
      <protection/>
    </xf>
    <xf numFmtId="182" fontId="4" fillId="0" borderId="0" xfId="60" applyNumberFormat="1" applyFont="1" applyBorder="1" applyAlignment="1">
      <alignment horizontal="right"/>
      <protection/>
    </xf>
    <xf numFmtId="0" fontId="3" fillId="0" borderId="0" xfId="0" applyNumberFormat="1" applyFont="1" applyBorder="1" applyAlignment="1">
      <alignment vertical="top"/>
    </xf>
    <xf numFmtId="49" fontId="3" fillId="0" borderId="0" xfId="0" applyNumberFormat="1" applyFont="1" applyBorder="1" applyAlignment="1">
      <alignment vertical="top"/>
    </xf>
    <xf numFmtId="0" fontId="49" fillId="0" borderId="13" xfId="0" applyFont="1" applyBorder="1" applyAlignment="1">
      <alignment horizontal="right"/>
    </xf>
    <xf numFmtId="49" fontId="49" fillId="0" borderId="0" xfId="0" applyNumberFormat="1" applyFont="1" applyBorder="1" applyAlignment="1">
      <alignment horizontal="right"/>
    </xf>
    <xf numFmtId="0" fontId="49" fillId="0" borderId="0" xfId="0" applyFont="1" applyBorder="1" applyAlignment="1">
      <alignment horizontal="right"/>
    </xf>
    <xf numFmtId="49" fontId="4" fillId="0" borderId="0" xfId="0" applyNumberFormat="1" applyFont="1" applyBorder="1" applyAlignment="1">
      <alignment horizontal="right"/>
    </xf>
    <xf numFmtId="0" fontId="4" fillId="0" borderId="0" xfId="0" applyNumberFormat="1" applyFont="1" applyBorder="1" applyAlignment="1">
      <alignment vertical="top"/>
    </xf>
    <xf numFmtId="0" fontId="4" fillId="0" borderId="0" xfId="0" applyNumberFormat="1" applyFont="1" applyBorder="1" applyAlignment="1" quotePrefix="1">
      <alignment horizontal="justify" vertical="center" wrapText="1"/>
    </xf>
    <xf numFmtId="49" fontId="3" fillId="0" borderId="13" xfId="0" applyNumberFormat="1" applyFont="1" applyBorder="1" applyAlignment="1">
      <alignment horizontal="right" vertical="center"/>
    </xf>
    <xf numFmtId="0" fontId="3" fillId="0" borderId="13" xfId="0" applyNumberFormat="1" applyFont="1" applyBorder="1" applyAlignment="1">
      <alignment vertical="center"/>
    </xf>
    <xf numFmtId="49" fontId="3" fillId="0" borderId="0" xfId="0" applyNumberFormat="1" applyFont="1" applyBorder="1" applyAlignment="1">
      <alignment horizontal="right" vertical="center"/>
    </xf>
    <xf numFmtId="0" fontId="3" fillId="0" borderId="0" xfId="0" applyNumberFormat="1" applyFont="1" applyBorder="1" applyAlignment="1">
      <alignment vertical="center"/>
    </xf>
    <xf numFmtId="0" fontId="4" fillId="0" borderId="0" xfId="0" applyNumberFormat="1" applyFont="1" applyBorder="1" applyAlignment="1">
      <alignment horizontal="justify" vertical="center" wrapText="1"/>
    </xf>
    <xf numFmtId="182" fontId="49" fillId="0" borderId="13" xfId="0" applyNumberFormat="1" applyFont="1" applyBorder="1" applyAlignment="1">
      <alignment/>
    </xf>
    <xf numFmtId="182" fontId="49" fillId="0" borderId="0" xfId="0" applyNumberFormat="1" applyFont="1" applyBorder="1" applyAlignment="1">
      <alignment/>
    </xf>
    <xf numFmtId="182" fontId="49" fillId="0" borderId="14" xfId="0" applyNumberFormat="1" applyFont="1" applyBorder="1" applyAlignment="1">
      <alignment/>
    </xf>
    <xf numFmtId="0" fontId="26" fillId="0" borderId="0" xfId="0" applyNumberFormat="1" applyFont="1" applyBorder="1" applyAlignment="1">
      <alignment horizontal="right"/>
    </xf>
    <xf numFmtId="49" fontId="24" fillId="0" borderId="0" xfId="60" applyNumberFormat="1" applyFont="1" applyBorder="1" applyAlignment="1">
      <alignment horizontal="right"/>
      <protection/>
    </xf>
    <xf numFmtId="0" fontId="24" fillId="0" borderId="0" xfId="60" applyNumberFormat="1" applyFont="1" applyBorder="1">
      <alignment/>
      <protection/>
    </xf>
    <xf numFmtId="0" fontId="24" fillId="0" borderId="0" xfId="60" applyFont="1" applyBorder="1" applyAlignment="1">
      <alignment horizontal="center"/>
      <protection/>
    </xf>
    <xf numFmtId="0" fontId="24" fillId="0" borderId="0" xfId="60" applyFont="1" applyBorder="1">
      <alignment/>
      <protection/>
    </xf>
    <xf numFmtId="0" fontId="24" fillId="0" borderId="0" xfId="60" applyFont="1" applyBorder="1" applyAlignment="1">
      <alignment horizontal="right"/>
      <protection/>
    </xf>
    <xf numFmtId="49" fontId="29" fillId="0" borderId="0" xfId="60" applyNumberFormat="1" applyFont="1" applyBorder="1" applyAlignment="1">
      <alignment horizontal="right" vertical="top"/>
      <protection/>
    </xf>
    <xf numFmtId="0" fontId="29" fillId="0" borderId="0" xfId="60" applyNumberFormat="1" applyFont="1" applyBorder="1" applyAlignment="1">
      <alignment horizontal="left"/>
      <protection/>
    </xf>
    <xf numFmtId="182" fontId="29" fillId="0" borderId="0" xfId="60" applyNumberFormat="1" applyFont="1" applyBorder="1" applyAlignment="1">
      <alignment horizontal="left"/>
      <protection/>
    </xf>
    <xf numFmtId="182" fontId="29" fillId="0" borderId="0" xfId="60" applyNumberFormat="1" applyFont="1" applyBorder="1" applyAlignment="1">
      <alignment horizontal="center"/>
      <protection/>
    </xf>
    <xf numFmtId="182" fontId="29" fillId="0" borderId="0" xfId="60" applyNumberFormat="1" applyFont="1" applyBorder="1" applyAlignment="1">
      <alignment horizontal="right"/>
      <protection/>
    </xf>
    <xf numFmtId="0" fontId="29" fillId="0" borderId="12" xfId="60" applyNumberFormat="1" applyFont="1" applyBorder="1" applyAlignment="1">
      <alignment horizontal="left"/>
      <protection/>
    </xf>
    <xf numFmtId="182" fontId="29" fillId="0" borderId="12" xfId="60" applyNumberFormat="1" applyFont="1" applyBorder="1" applyAlignment="1">
      <alignment horizontal="left"/>
      <protection/>
    </xf>
    <xf numFmtId="0" fontId="50" fillId="0" borderId="0" xfId="0" applyFont="1" applyAlignment="1">
      <alignment vertical="top"/>
    </xf>
    <xf numFmtId="4" fontId="0" fillId="0" borderId="0" xfId="0" applyNumberFormat="1" applyAlignment="1">
      <alignment/>
    </xf>
    <xf numFmtId="0" fontId="50" fillId="0" borderId="0" xfId="0" applyFont="1" applyAlignment="1">
      <alignment horizontal="left" wrapText="1"/>
    </xf>
    <xf numFmtId="0" fontId="0" fillId="0" borderId="0" xfId="0" applyAlignment="1">
      <alignment vertical="top"/>
    </xf>
    <xf numFmtId="0" fontId="17" fillId="0" borderId="0" xfId="0" applyFont="1" applyAlignment="1">
      <alignment vertical="top"/>
    </xf>
    <xf numFmtId="0" fontId="2" fillId="0" borderId="0" xfId="0" applyFont="1" applyAlignment="1">
      <alignment/>
    </xf>
    <xf numFmtId="0" fontId="0" fillId="0" borderId="0" xfId="0" applyAlignment="1">
      <alignment horizontal="left"/>
    </xf>
    <xf numFmtId="0" fontId="10" fillId="0" borderId="10" xfId="0" applyFont="1" applyBorder="1" applyAlignment="1">
      <alignment vertical="top" wrapText="1"/>
    </xf>
    <xf numFmtId="0" fontId="10" fillId="0" borderId="10" xfId="0" applyFont="1" applyBorder="1" applyAlignment="1">
      <alignment horizontal="right"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0" fontId="10" fillId="0" borderId="16" xfId="0" applyFont="1" applyBorder="1" applyAlignment="1">
      <alignment horizontal="center" wrapText="1"/>
    </xf>
    <xf numFmtId="0" fontId="10" fillId="0" borderId="0" xfId="0" applyFont="1" applyAlignment="1">
      <alignment vertical="top" wrapText="1"/>
    </xf>
    <xf numFmtId="0" fontId="10" fillId="0" borderId="0" xfId="0" applyFont="1" applyAlignment="1">
      <alignment horizontal="right" vertical="top" wrapText="1"/>
    </xf>
    <xf numFmtId="16" fontId="10" fillId="0" borderId="0" xfId="0" applyNumberFormat="1" applyFont="1" applyAlignment="1">
      <alignment vertical="top" wrapText="1"/>
    </xf>
    <xf numFmtId="0" fontId="10" fillId="0" borderId="0" xfId="0" applyFont="1" applyAlignment="1">
      <alignment horizontal="justify" vertical="top" wrapText="1"/>
    </xf>
    <xf numFmtId="0" fontId="10" fillId="0" borderId="0" xfId="0" applyFont="1" applyAlignment="1">
      <alignment wrapText="1"/>
    </xf>
    <xf numFmtId="2" fontId="10" fillId="0" borderId="0" xfId="0" applyNumberFormat="1" applyFont="1" applyAlignment="1">
      <alignment wrapText="1"/>
    </xf>
    <xf numFmtId="4" fontId="10" fillId="0" borderId="0" xfId="0" applyNumberFormat="1" applyFont="1" applyAlignment="1">
      <alignment wrapText="1"/>
    </xf>
    <xf numFmtId="2" fontId="10" fillId="0" borderId="0" xfId="0" applyNumberFormat="1" applyFont="1" applyAlignment="1">
      <alignment/>
    </xf>
    <xf numFmtId="0" fontId="10" fillId="0" borderId="0" xfId="0" applyFont="1" applyAlignment="1">
      <alignment horizontal="right" wrapText="1"/>
    </xf>
    <xf numFmtId="0" fontId="10" fillId="0" borderId="10" xfId="0" applyFont="1" applyBorder="1" applyAlignment="1">
      <alignment wrapText="1"/>
    </xf>
    <xf numFmtId="0" fontId="10" fillId="0" borderId="0" xfId="0" applyFont="1" applyAlignment="1">
      <alignment horizontal="right" vertical="top"/>
    </xf>
    <xf numFmtId="0" fontId="10" fillId="0" borderId="0" xfId="0" applyFont="1" applyAlignment="1">
      <alignment/>
    </xf>
    <xf numFmtId="2" fontId="10" fillId="0" borderId="0" xfId="0" applyNumberFormat="1" applyFont="1" applyAlignment="1">
      <alignment horizontal="right" vertical="top" wrapText="1"/>
    </xf>
    <xf numFmtId="4" fontId="10" fillId="0" borderId="0" xfId="0" applyNumberFormat="1" applyFont="1" applyAlignment="1">
      <alignment/>
    </xf>
    <xf numFmtId="2" fontId="10" fillId="0" borderId="0" xfId="0" applyNumberFormat="1" applyFont="1" applyAlignment="1">
      <alignment horizontal="right" wrapText="1"/>
    </xf>
    <xf numFmtId="0" fontId="10" fillId="0" borderId="0" xfId="0" applyFont="1" applyAlignment="1">
      <alignment horizontal="left" vertical="top" wrapText="1" indent="2"/>
    </xf>
    <xf numFmtId="17" fontId="10" fillId="0" borderId="0" xfId="0" applyNumberFormat="1" applyFont="1" applyAlignment="1">
      <alignment vertical="top" wrapText="1"/>
    </xf>
    <xf numFmtId="0" fontId="10" fillId="0" borderId="17" xfId="0" applyFont="1" applyBorder="1" applyAlignment="1">
      <alignment vertical="top" wrapText="1"/>
    </xf>
    <xf numFmtId="0" fontId="10" fillId="0" borderId="17" xfId="0" applyFont="1" applyBorder="1" applyAlignment="1">
      <alignment horizontal="right" vertical="top" wrapText="1"/>
    </xf>
    <xf numFmtId="0" fontId="40" fillId="0" borderId="0" xfId="0" applyFont="1" applyAlignment="1">
      <alignment vertical="top" wrapText="1"/>
    </xf>
    <xf numFmtId="0" fontId="40" fillId="0" borderId="0" xfId="0" applyFont="1" applyAlignment="1">
      <alignment horizontal="right" vertical="top" wrapText="1"/>
    </xf>
    <xf numFmtId="4" fontId="10" fillId="0" borderId="0" xfId="0" applyNumberFormat="1" applyFont="1" applyAlignment="1">
      <alignment horizontal="right" wrapText="1"/>
    </xf>
    <xf numFmtId="4" fontId="10" fillId="0" borderId="0" xfId="0" applyNumberFormat="1" applyFont="1" applyAlignment="1">
      <alignment horizontal="left" vertical="top" wrapText="1"/>
    </xf>
    <xf numFmtId="4" fontId="10" fillId="0" borderId="0" xfId="0" applyNumberFormat="1" applyFont="1" applyBorder="1" applyAlignment="1">
      <alignment wrapText="1"/>
    </xf>
    <xf numFmtId="0" fontId="10" fillId="0" borderId="0" xfId="0" applyFont="1" applyBorder="1" applyAlignment="1">
      <alignment wrapText="1"/>
    </xf>
    <xf numFmtId="2" fontId="10" fillId="0" borderId="0" xfId="0" applyNumberFormat="1" applyFont="1" applyAlignment="1">
      <alignment vertical="top" wrapText="1"/>
    </xf>
    <xf numFmtId="0" fontId="40" fillId="0" borderId="18" xfId="0" applyFont="1" applyBorder="1" applyAlignment="1">
      <alignment vertical="top" wrapText="1"/>
    </xf>
    <xf numFmtId="0" fontId="53" fillId="0" borderId="0" xfId="0" applyFont="1" applyAlignment="1">
      <alignment horizontal="left" indent="8"/>
    </xf>
    <xf numFmtId="0" fontId="57" fillId="0" borderId="0" xfId="0" applyFont="1" applyAlignment="1">
      <alignment vertical="top" wrapText="1"/>
    </xf>
    <xf numFmtId="4" fontId="15" fillId="0" borderId="0" xfId="0" applyNumberFormat="1" applyFont="1" applyAlignment="1">
      <alignment horizontal="center" vertical="center"/>
    </xf>
    <xf numFmtId="0" fontId="12" fillId="0" borderId="0" xfId="0" applyFont="1" applyAlignment="1">
      <alignment vertical="top" wrapText="1"/>
    </xf>
    <xf numFmtId="0" fontId="0" fillId="0" borderId="0" xfId="0" applyAlignment="1">
      <alignment horizontal="center"/>
    </xf>
    <xf numFmtId="0" fontId="12" fillId="0" borderId="10" xfId="0" applyFont="1" applyBorder="1" applyAlignment="1">
      <alignment wrapText="1"/>
    </xf>
    <xf numFmtId="0" fontId="12" fillId="0" borderId="0" xfId="0" applyFont="1" applyAlignment="1">
      <alignment horizontal="justify"/>
    </xf>
    <xf numFmtId="0" fontId="41" fillId="0" borderId="0" xfId="58" applyFont="1" applyBorder="1" applyProtection="1">
      <alignment/>
      <protection locked="0"/>
    </xf>
    <xf numFmtId="0" fontId="58" fillId="0" borderId="0" xfId="58" applyFont="1" applyBorder="1" applyAlignment="1" applyProtection="1">
      <alignment horizontal="center" vertical="center" wrapText="1"/>
      <protection/>
    </xf>
    <xf numFmtId="0" fontId="59" fillId="0" borderId="19" xfId="58" applyNumberFormat="1" applyFont="1" applyFill="1" applyBorder="1" applyAlignment="1" applyProtection="1" quotePrefix="1">
      <alignment horizontal="center" wrapText="1"/>
      <protection/>
    </xf>
    <xf numFmtId="4" fontId="59" fillId="0" borderId="19" xfId="58" applyNumberFormat="1" applyFont="1" applyFill="1" applyBorder="1" applyAlignment="1" applyProtection="1" quotePrefix="1">
      <alignment horizontal="center" wrapText="1"/>
      <protection/>
    </xf>
    <xf numFmtId="0" fontId="59" fillId="0" borderId="19" xfId="58" applyNumberFormat="1" applyFont="1" applyFill="1" applyBorder="1" applyAlignment="1" applyProtection="1" quotePrefix="1">
      <alignment horizontal="center" wrapText="1"/>
      <protection locked="0"/>
    </xf>
    <xf numFmtId="0" fontId="0" fillId="0" borderId="0" xfId="0" applyAlignment="1" quotePrefix="1">
      <alignment/>
    </xf>
    <xf numFmtId="0" fontId="0" fillId="0" borderId="0" xfId="58" applyFont="1" applyBorder="1" applyProtection="1">
      <alignment/>
      <protection locked="0"/>
    </xf>
    <xf numFmtId="0" fontId="58" fillId="0" borderId="19" xfId="58" applyFont="1" applyBorder="1" applyAlignment="1" applyProtection="1">
      <alignment horizontal="center" vertical="center" wrapText="1"/>
      <protection/>
    </xf>
    <xf numFmtId="0" fontId="58" fillId="0" borderId="20" xfId="58" applyFont="1" applyBorder="1" applyAlignment="1" applyProtection="1">
      <alignment horizontal="center" vertical="center" wrapText="1"/>
      <protection/>
    </xf>
    <xf numFmtId="0" fontId="58" fillId="0" borderId="19" xfId="58" applyNumberFormat="1" applyFont="1" applyFill="1" applyBorder="1" applyAlignment="1" applyProtection="1">
      <alignment horizontal="center" vertical="center" wrapText="1"/>
      <protection/>
    </xf>
    <xf numFmtId="4" fontId="59" fillId="0" borderId="19" xfId="58" applyNumberFormat="1" applyFont="1" applyFill="1" applyBorder="1" applyAlignment="1" applyProtection="1">
      <alignment horizontal="center" vertical="center" wrapText="1"/>
      <protection/>
    </xf>
    <xf numFmtId="44" fontId="58" fillId="0" borderId="19" xfId="58" applyNumberFormat="1" applyFont="1" applyFill="1" applyBorder="1" applyAlignment="1" applyProtection="1">
      <alignment horizontal="center" vertical="center" wrapText="1"/>
      <protection locked="0"/>
    </xf>
    <xf numFmtId="0" fontId="0" fillId="0" borderId="0" xfId="58" applyFont="1" applyBorder="1" applyAlignment="1" applyProtection="1">
      <alignment vertical="center"/>
      <protection locked="0"/>
    </xf>
    <xf numFmtId="0" fontId="60" fillId="0" borderId="0" xfId="58" applyFont="1" applyBorder="1" applyAlignment="1" applyProtection="1">
      <alignment horizontal="center" vertical="top" wrapText="1"/>
      <protection/>
    </xf>
    <xf numFmtId="0" fontId="60" fillId="0" borderId="0" xfId="58" applyFont="1" applyBorder="1" applyAlignment="1" applyProtection="1">
      <alignment horizontal="left" vertical="center" wrapText="1"/>
      <protection/>
    </xf>
    <xf numFmtId="0" fontId="60" fillId="0" borderId="0" xfId="58" applyNumberFormat="1" applyFont="1" applyFill="1" applyBorder="1" applyAlignment="1" applyProtection="1">
      <alignment horizontal="center" vertical="center" wrapText="1"/>
      <protection locked="0"/>
    </xf>
    <xf numFmtId="186" fontId="60" fillId="0" borderId="0" xfId="58" applyNumberFormat="1" applyFont="1" applyFill="1" applyBorder="1" applyAlignment="1" applyProtection="1">
      <alignment horizontal="center" vertical="center" wrapText="1"/>
      <protection locked="0"/>
    </xf>
    <xf numFmtId="44" fontId="60" fillId="0" borderId="0" xfId="58" applyNumberFormat="1" applyFont="1" applyFill="1" applyBorder="1" applyAlignment="1" applyProtection="1">
      <alignment horizontal="center" vertical="center" wrapText="1"/>
      <protection locked="0"/>
    </xf>
    <xf numFmtId="0" fontId="16" fillId="0" borderId="0" xfId="0" applyFont="1" applyBorder="1" applyAlignment="1" applyProtection="1">
      <alignment/>
      <protection locked="0"/>
    </xf>
    <xf numFmtId="44" fontId="61" fillId="0" borderId="0" xfId="0" applyNumberFormat="1" applyFont="1" applyFill="1" applyBorder="1" applyAlignment="1" applyProtection="1">
      <alignment horizontal="center" vertical="center"/>
      <protection locked="0"/>
    </xf>
    <xf numFmtId="0" fontId="0" fillId="0" borderId="0" xfId="0" applyFont="1" applyBorder="1" applyAlignment="1" applyProtection="1">
      <alignment/>
      <protection locked="0"/>
    </xf>
    <xf numFmtId="0" fontId="51" fillId="0" borderId="0" xfId="58" applyFont="1" applyBorder="1" applyAlignment="1" applyProtection="1">
      <alignment horizontal="center" vertical="top" wrapText="1"/>
      <protection/>
    </xf>
    <xf numFmtId="0" fontId="51" fillId="0" borderId="0" xfId="58" applyNumberFormat="1" applyFont="1" applyFill="1" applyBorder="1" applyAlignment="1" applyProtection="1">
      <alignment horizontal="center" vertical="center" wrapText="1"/>
      <protection locked="0"/>
    </xf>
    <xf numFmtId="186" fontId="51" fillId="0" borderId="0" xfId="58" applyNumberFormat="1" applyFont="1" applyFill="1" applyBorder="1" applyAlignment="1" applyProtection="1">
      <alignment horizontal="center" vertical="center" wrapText="1"/>
      <protection locked="0"/>
    </xf>
    <xf numFmtId="44" fontId="51" fillId="0" borderId="0" xfId="58" applyNumberFormat="1" applyFont="1" applyFill="1" applyBorder="1" applyAlignment="1" applyProtection="1">
      <alignment horizontal="center" vertical="center" wrapText="1"/>
      <protection locked="0"/>
    </xf>
    <xf numFmtId="13" fontId="62" fillId="33" borderId="21" xfId="0" applyNumberFormat="1" applyFont="1" applyFill="1" applyBorder="1" applyAlignment="1" applyProtection="1">
      <alignment horizontal="center" vertical="center"/>
      <protection locked="0"/>
    </xf>
    <xf numFmtId="13" fontId="62" fillId="33" borderId="21" xfId="0" applyNumberFormat="1" applyFont="1" applyFill="1" applyBorder="1" applyAlignment="1" applyProtection="1">
      <alignment horizontal="left" vertical="center"/>
      <protection locked="0"/>
    </xf>
    <xf numFmtId="44" fontId="63" fillId="33" borderId="21" xfId="0" applyNumberFormat="1" applyFont="1" applyFill="1" applyBorder="1" applyAlignment="1" applyProtection="1">
      <alignment horizontal="center" vertical="center"/>
      <protection locked="0"/>
    </xf>
    <xf numFmtId="186" fontId="63" fillId="33" borderId="21" xfId="0" applyNumberFormat="1" applyFont="1" applyFill="1" applyBorder="1" applyAlignment="1" applyProtection="1">
      <alignment horizontal="center" vertical="center"/>
      <protection locked="0"/>
    </xf>
    <xf numFmtId="49" fontId="0" fillId="0" borderId="0" xfId="59" applyNumberFormat="1" applyFont="1" applyAlignment="1">
      <alignment horizontal="center" vertical="top"/>
      <protection/>
    </xf>
    <xf numFmtId="0" fontId="0" fillId="0" borderId="0" xfId="59" applyFont="1" applyBorder="1" applyAlignment="1" applyProtection="1">
      <alignment horizontal="justify" vertical="top"/>
      <protection/>
    </xf>
    <xf numFmtId="0" fontId="16" fillId="0" borderId="0" xfId="57" applyFont="1" applyBorder="1" applyAlignment="1" applyProtection="1">
      <alignment horizontal="center"/>
      <protection locked="0"/>
    </xf>
    <xf numFmtId="0" fontId="16" fillId="0" borderId="0" xfId="57" applyFont="1" applyBorder="1" applyAlignment="1" applyProtection="1">
      <alignment horizontal="right"/>
      <protection locked="0"/>
    </xf>
    <xf numFmtId="4" fontId="0" fillId="0" borderId="0" xfId="0" applyNumberFormat="1" applyFont="1" applyAlignment="1" applyProtection="1">
      <alignment/>
      <protection locked="0"/>
    </xf>
    <xf numFmtId="182" fontId="0" fillId="0" borderId="0" xfId="0" applyNumberFormat="1" applyFont="1" applyAlignment="1" applyProtection="1">
      <alignment/>
      <protection locked="0"/>
    </xf>
    <xf numFmtId="49" fontId="0" fillId="0" borderId="0" xfId="57" applyNumberFormat="1" applyFont="1" applyBorder="1" applyAlignment="1">
      <alignment horizontal="center" vertical="top"/>
      <protection/>
    </xf>
    <xf numFmtId="0" fontId="16" fillId="0" borderId="0" xfId="59" applyFont="1" applyBorder="1" applyAlignment="1" applyProtection="1">
      <alignment horizontal="justify" vertical="top"/>
      <protection/>
    </xf>
    <xf numFmtId="0" fontId="0" fillId="0" borderId="0" xfId="59" applyFont="1" applyBorder="1" applyAlignment="1" applyProtection="1">
      <alignment horizontal="justify" vertical="top"/>
      <protection/>
    </xf>
    <xf numFmtId="0" fontId="0" fillId="0" borderId="0" xfId="0" applyFont="1" applyBorder="1" applyAlignment="1" applyProtection="1">
      <alignment/>
      <protection/>
    </xf>
    <xf numFmtId="0" fontId="0" fillId="0" borderId="0" xfId="59" applyFont="1" applyBorder="1" applyAlignment="1" applyProtection="1">
      <alignment horizontal="justify" vertical="top" wrapText="1"/>
      <protection/>
    </xf>
    <xf numFmtId="0" fontId="0" fillId="0" borderId="0" xfId="0" applyFont="1" applyAlignment="1" applyProtection="1">
      <alignment horizontal="center"/>
      <protection locked="0"/>
    </xf>
    <xf numFmtId="0" fontId="0" fillId="0" borderId="0" xfId="0" applyFont="1" applyAlignment="1" applyProtection="1">
      <alignment horizontal="right"/>
      <protection locked="0"/>
    </xf>
    <xf numFmtId="4" fontId="0" fillId="0" borderId="0" xfId="0" applyNumberFormat="1" applyFont="1" applyAlignment="1" applyProtection="1">
      <alignment/>
      <protection locked="0"/>
    </xf>
    <xf numFmtId="182" fontId="0" fillId="0" borderId="0" xfId="0" applyNumberFormat="1" applyFont="1" applyAlignment="1" applyProtection="1">
      <alignment/>
      <protection locked="0"/>
    </xf>
    <xf numFmtId="0" fontId="0" fillId="0" borderId="0" xfId="0" applyFont="1" applyBorder="1" applyAlignment="1" applyProtection="1">
      <alignment/>
      <protection/>
    </xf>
    <xf numFmtId="0" fontId="0" fillId="0" borderId="0" xfId="57" applyFont="1" applyBorder="1" applyAlignment="1" applyProtection="1">
      <alignment horizontal="center"/>
      <protection locked="0"/>
    </xf>
    <xf numFmtId="0" fontId="0" fillId="0" borderId="0" xfId="57" applyFont="1" applyBorder="1" applyAlignment="1" applyProtection="1">
      <alignment horizontal="right"/>
      <protection locked="0"/>
    </xf>
    <xf numFmtId="49" fontId="0" fillId="0" borderId="0" xfId="57" applyNumberFormat="1" applyFont="1" applyBorder="1" applyAlignment="1">
      <alignment horizontal="center" vertical="top"/>
      <protection/>
    </xf>
    <xf numFmtId="0" fontId="65" fillId="0" borderId="0" xfId="59" applyFont="1" applyAlignment="1" applyProtection="1">
      <alignment horizontal="justify" vertical="top" wrapText="1"/>
      <protection/>
    </xf>
    <xf numFmtId="0" fontId="0" fillId="0" borderId="0" xfId="57" applyFont="1" applyBorder="1" applyAlignment="1" applyProtection="1">
      <alignment horizontal="center"/>
      <protection locked="0"/>
    </xf>
    <xf numFmtId="1" fontId="0" fillId="0" borderId="0" xfId="57" applyNumberFormat="1" applyFont="1" applyBorder="1" applyAlignment="1" applyProtection="1">
      <alignment horizontal="right"/>
      <protection locked="0"/>
    </xf>
    <xf numFmtId="0" fontId="0" fillId="0" borderId="0" xfId="59" applyFont="1" applyAlignment="1" applyProtection="1">
      <alignment horizontal="justify" vertical="top"/>
      <protection/>
    </xf>
    <xf numFmtId="0" fontId="0" fillId="0" borderId="0" xfId="0" applyFont="1" applyAlignment="1" applyProtection="1">
      <alignment horizontal="center"/>
      <protection locked="0"/>
    </xf>
    <xf numFmtId="0" fontId="0" fillId="0" borderId="0" xfId="0" applyFont="1" applyAlignment="1" applyProtection="1">
      <alignment horizontal="right"/>
      <protection locked="0"/>
    </xf>
    <xf numFmtId="4" fontId="0" fillId="0" borderId="0" xfId="0" applyNumberFormat="1" applyFont="1" applyAlignment="1" applyProtection="1">
      <alignment horizontal="center"/>
      <protection locked="0"/>
    </xf>
    <xf numFmtId="49" fontId="0" fillId="0" borderId="0" xfId="0" applyNumberFormat="1" applyFont="1" applyAlignment="1">
      <alignment horizontal="center"/>
    </xf>
    <xf numFmtId="0" fontId="44" fillId="0" borderId="0" xfId="59" applyFont="1" applyAlignment="1" applyProtection="1">
      <alignment horizontal="justify" vertical="top"/>
      <protection/>
    </xf>
    <xf numFmtId="182" fontId="45" fillId="0" borderId="0" xfId="0" applyNumberFormat="1" applyFont="1" applyAlignment="1" applyProtection="1">
      <alignment horizontal="center"/>
      <protection locked="0"/>
    </xf>
    <xf numFmtId="0" fontId="0" fillId="0" borderId="0" xfId="59" applyFont="1" applyAlignment="1" applyProtection="1">
      <alignment horizontal="center" vertical="top"/>
      <protection locked="0"/>
    </xf>
    <xf numFmtId="0" fontId="0" fillId="0" borderId="0" xfId="59" applyFont="1" applyFill="1" applyAlignment="1" applyProtection="1">
      <alignment horizontal="right" vertical="top"/>
      <protection locked="0"/>
    </xf>
    <xf numFmtId="0" fontId="0" fillId="0" borderId="0" xfId="59" applyFont="1" applyAlignment="1" applyProtection="1">
      <alignment horizontal="right" vertical="top"/>
      <protection locked="0"/>
    </xf>
    <xf numFmtId="0" fontId="0" fillId="0" borderId="0" xfId="0" applyFont="1" applyAlignment="1" applyProtection="1">
      <alignment/>
      <protection/>
    </xf>
    <xf numFmtId="0" fontId="16" fillId="0" borderId="0" xfId="59" applyFont="1" applyAlignment="1" applyProtection="1">
      <alignment horizontal="justify" vertical="top"/>
      <protection/>
    </xf>
    <xf numFmtId="0" fontId="0" fillId="0" borderId="0" xfId="59" applyFont="1" applyAlignment="1" applyProtection="1">
      <alignment horizontal="center"/>
      <protection locked="0"/>
    </xf>
    <xf numFmtId="49" fontId="0" fillId="0" borderId="0" xfId="59" applyNumberFormat="1" applyFont="1" applyBorder="1" applyAlignment="1">
      <alignment horizontal="center" vertical="top"/>
      <protection/>
    </xf>
    <xf numFmtId="182" fontId="0" fillId="0" borderId="0" xfId="0" applyNumberFormat="1" applyAlignment="1" applyProtection="1">
      <alignment/>
      <protection locked="0"/>
    </xf>
    <xf numFmtId="0" fontId="0" fillId="0" borderId="12" xfId="59" applyFont="1" applyBorder="1" applyAlignment="1" applyProtection="1">
      <alignment horizontal="justify" vertical="top"/>
      <protection/>
    </xf>
    <xf numFmtId="0" fontId="0" fillId="0" borderId="12" xfId="59" applyFont="1" applyBorder="1" applyAlignment="1" applyProtection="1">
      <alignment horizontal="center" vertical="top"/>
      <protection locked="0"/>
    </xf>
    <xf numFmtId="0" fontId="0" fillId="0" borderId="12" xfId="59" applyFont="1" applyBorder="1" applyAlignment="1" applyProtection="1">
      <alignment horizontal="right" vertical="top"/>
      <protection locked="0"/>
    </xf>
    <xf numFmtId="0" fontId="62" fillId="34" borderId="16" xfId="0" applyFont="1" applyFill="1" applyBorder="1" applyAlignment="1" applyProtection="1">
      <alignment vertical="center"/>
      <protection/>
    </xf>
    <xf numFmtId="0" fontId="62" fillId="34" borderId="16" xfId="0" applyFont="1" applyFill="1" applyBorder="1" applyAlignment="1" applyProtection="1">
      <alignment vertical="center"/>
      <protection locked="0"/>
    </xf>
    <xf numFmtId="0" fontId="66" fillId="34" borderId="16" xfId="0" applyFont="1" applyFill="1" applyBorder="1" applyAlignment="1" applyProtection="1">
      <alignment/>
      <protection locked="0"/>
    </xf>
    <xf numFmtId="0" fontId="61" fillId="0" borderId="0" xfId="0" applyFont="1" applyFill="1" applyBorder="1" applyAlignment="1" applyProtection="1">
      <alignment/>
      <protection/>
    </xf>
    <xf numFmtId="186" fontId="61" fillId="0" borderId="0" xfId="0" applyNumberFormat="1" applyFont="1" applyFill="1" applyBorder="1" applyAlignment="1" applyProtection="1">
      <alignment horizontal="center"/>
      <protection locked="0"/>
    </xf>
    <xf numFmtId="44" fontId="61" fillId="0" borderId="0" xfId="0" applyNumberFormat="1" applyFont="1" applyFill="1" applyBorder="1" applyAlignment="1" applyProtection="1">
      <alignment/>
      <protection locked="0"/>
    </xf>
    <xf numFmtId="11" fontId="0" fillId="0" borderId="0" xfId="0" applyNumberFormat="1" applyFont="1" applyFill="1" applyBorder="1" applyAlignment="1" applyProtection="1">
      <alignment horizontal="left" vertical="top" wrapText="1"/>
      <protection locked="0"/>
    </xf>
    <xf numFmtId="0" fontId="61" fillId="0" borderId="0" xfId="0" applyFont="1" applyFill="1" applyBorder="1" applyAlignment="1" applyProtection="1">
      <alignment/>
      <protection locked="0"/>
    </xf>
    <xf numFmtId="0" fontId="0" fillId="0" borderId="0" xfId="0" applyFont="1" applyFill="1" applyBorder="1" applyAlignment="1" applyProtection="1">
      <alignment wrapText="1"/>
      <protection locked="0"/>
    </xf>
    <xf numFmtId="0" fontId="41" fillId="0" borderId="0" xfId="58" applyFont="1" applyBorder="1" applyAlignment="1" applyProtection="1">
      <alignment horizontal="center" vertical="top" wrapText="1"/>
      <protection/>
    </xf>
    <xf numFmtId="0" fontId="41" fillId="0" borderId="0" xfId="58" applyFont="1" applyBorder="1" applyAlignment="1" applyProtection="1">
      <alignment horizontal="center" vertical="center" wrapText="1"/>
      <protection/>
    </xf>
    <xf numFmtId="0" fontId="41" fillId="0" borderId="0" xfId="58" applyNumberFormat="1" applyFont="1" applyFill="1" applyBorder="1" applyAlignment="1" applyProtection="1">
      <alignment horizontal="center" vertical="center" wrapText="1"/>
      <protection/>
    </xf>
    <xf numFmtId="4" fontId="41" fillId="0" borderId="0" xfId="58" applyNumberFormat="1" applyFont="1" applyFill="1" applyBorder="1" applyAlignment="1" applyProtection="1">
      <alignment horizontal="center" vertical="center" wrapText="1"/>
      <protection/>
    </xf>
    <xf numFmtId="44" fontId="41" fillId="0" borderId="0" xfId="58" applyNumberFormat="1" applyFont="1" applyFill="1" applyBorder="1" applyAlignment="1" applyProtection="1">
      <alignment horizontal="center" vertical="center" wrapText="1"/>
      <protection locked="0"/>
    </xf>
    <xf numFmtId="0" fontId="0" fillId="0" borderId="0" xfId="60">
      <alignment/>
      <protection/>
    </xf>
    <xf numFmtId="44" fontId="0" fillId="0" borderId="0" xfId="0" applyNumberFormat="1" applyFont="1" applyFill="1" applyBorder="1" applyAlignment="1" applyProtection="1">
      <alignment/>
      <protection locked="0"/>
    </xf>
    <xf numFmtId="44" fontId="41" fillId="0" borderId="0" xfId="0" applyNumberFormat="1" applyFont="1" applyFill="1" applyBorder="1" applyAlignment="1" applyProtection="1">
      <alignment horizontal="center" vertical="top" wrapText="1"/>
      <protection locked="0"/>
    </xf>
    <xf numFmtId="44" fontId="41" fillId="0" borderId="0" xfId="0" applyNumberFormat="1" applyFont="1" applyFill="1" applyBorder="1" applyAlignment="1" applyProtection="1">
      <alignment horizontal="center" vertical="center" wrapText="1"/>
      <protection locked="0"/>
    </xf>
    <xf numFmtId="44" fontId="63" fillId="0" borderId="0" xfId="0" applyNumberFormat="1"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67" fillId="0" borderId="0" xfId="0" applyFont="1" applyFill="1" applyBorder="1" applyAlignment="1" applyProtection="1">
      <alignment/>
      <protection locked="0"/>
    </xf>
    <xf numFmtId="0" fontId="68" fillId="0" borderId="0" xfId="0" applyFont="1" applyFill="1" applyBorder="1" applyAlignment="1" applyProtection="1">
      <alignment/>
      <protection locked="0"/>
    </xf>
    <xf numFmtId="0" fontId="41" fillId="0" borderId="0" xfId="0" applyFont="1" applyBorder="1" applyAlignment="1" applyProtection="1">
      <alignment/>
      <protection locked="0"/>
    </xf>
    <xf numFmtId="0" fontId="41"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4" fontId="41" fillId="0" borderId="0" xfId="0" applyNumberFormat="1" applyFont="1" applyFill="1" applyBorder="1" applyAlignment="1" applyProtection="1">
      <alignment horizontal="center"/>
      <protection/>
    </xf>
    <xf numFmtId="44" fontId="41" fillId="0" borderId="0" xfId="0" applyNumberFormat="1" applyFont="1" applyFill="1" applyBorder="1" applyAlignment="1" applyProtection="1">
      <alignment/>
      <protection locked="0"/>
    </xf>
    <xf numFmtId="0" fontId="41" fillId="0" borderId="0" xfId="0" applyFont="1" applyBorder="1" applyAlignment="1" applyProtection="1">
      <alignment vertical="center"/>
      <protection locked="0"/>
    </xf>
    <xf numFmtId="0" fontId="41" fillId="0" borderId="0" xfId="0" applyFont="1" applyFill="1" applyBorder="1" applyAlignment="1" applyProtection="1">
      <alignment/>
      <protection locked="0"/>
    </xf>
    <xf numFmtId="0" fontId="10" fillId="0" borderId="16" xfId="0" applyFont="1" applyBorder="1" applyAlignment="1">
      <alignment wrapText="1"/>
    </xf>
    <xf numFmtId="182" fontId="10" fillId="0" borderId="0" xfId="0" applyNumberFormat="1" applyFont="1" applyAlignment="1">
      <alignment/>
    </xf>
    <xf numFmtId="0" fontId="10" fillId="0" borderId="22" xfId="0" applyFont="1" applyBorder="1" applyAlignment="1">
      <alignment wrapText="1"/>
    </xf>
    <xf numFmtId="4" fontId="0" fillId="0" borderId="0" xfId="0" applyNumberFormat="1" applyAlignment="1">
      <alignment horizontal="center"/>
    </xf>
    <xf numFmtId="0" fontId="50" fillId="0" borderId="0" xfId="0" applyFont="1" applyAlignment="1">
      <alignment horizontal="center" wrapText="1"/>
    </xf>
    <xf numFmtId="0" fontId="10" fillId="0" borderId="0" xfId="0" applyFont="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center" wrapText="1"/>
    </xf>
    <xf numFmtId="2" fontId="10" fillId="0" borderId="0" xfId="0" applyNumberFormat="1" applyFont="1" applyAlignment="1">
      <alignment horizontal="center" wrapText="1"/>
    </xf>
    <xf numFmtId="0" fontId="10" fillId="0" borderId="10" xfId="0" applyFont="1" applyBorder="1" applyAlignment="1">
      <alignment horizontal="center" wrapText="1"/>
    </xf>
    <xf numFmtId="4" fontId="10" fillId="0" borderId="0" xfId="0" applyNumberFormat="1" applyFont="1" applyAlignment="1">
      <alignment horizontal="center" wrapText="1"/>
    </xf>
    <xf numFmtId="2" fontId="10" fillId="0" borderId="0" xfId="0" applyNumberFormat="1" applyFont="1" applyAlignment="1">
      <alignment horizontal="center" vertical="top" wrapText="1"/>
    </xf>
    <xf numFmtId="4" fontId="10" fillId="0" borderId="0" xfId="0" applyNumberFormat="1" applyFont="1" applyAlignment="1">
      <alignment horizontal="center"/>
    </xf>
    <xf numFmtId="0" fontId="10" fillId="0" borderId="17" xfId="0" applyFont="1" applyBorder="1" applyAlignment="1">
      <alignment horizontal="center" vertical="top" wrapText="1"/>
    </xf>
    <xf numFmtId="0" fontId="40" fillId="0" borderId="0" xfId="0" applyFont="1" applyAlignment="1">
      <alignment horizontal="center" vertical="top" wrapText="1"/>
    </xf>
    <xf numFmtId="4" fontId="10" fillId="0" borderId="0" xfId="0" applyNumberFormat="1" applyFont="1" applyBorder="1" applyAlignment="1">
      <alignment horizontal="center" wrapText="1"/>
    </xf>
    <xf numFmtId="0" fontId="40" fillId="0" borderId="0" xfId="0" applyFont="1" applyBorder="1" applyAlignment="1">
      <alignment horizontal="center" vertical="top" wrapText="1"/>
    </xf>
    <xf numFmtId="0" fontId="12" fillId="0" borderId="0" xfId="0" applyFont="1" applyBorder="1" applyAlignment="1">
      <alignment horizontal="center" wrapText="1"/>
    </xf>
    <xf numFmtId="182" fontId="10" fillId="0" borderId="0" xfId="0" applyNumberFormat="1" applyFont="1" applyAlignment="1">
      <alignment wrapText="1"/>
    </xf>
    <xf numFmtId="0" fontId="50" fillId="0" borderId="0" xfId="0" applyFont="1" applyAlignment="1">
      <alignment horizontal="center"/>
    </xf>
    <xf numFmtId="4" fontId="50" fillId="0" borderId="0" xfId="0" applyNumberFormat="1" applyFont="1" applyAlignment="1">
      <alignment horizontal="center"/>
    </xf>
    <xf numFmtId="16" fontId="50" fillId="0" borderId="0" xfId="0" applyNumberFormat="1" applyFont="1" applyAlignment="1" quotePrefix="1">
      <alignment horizontal="center"/>
    </xf>
    <xf numFmtId="49" fontId="0" fillId="0" borderId="0" xfId="0" applyNumberFormat="1" applyAlignment="1">
      <alignment horizontal="center"/>
    </xf>
    <xf numFmtId="0" fontId="16" fillId="0" borderId="0" xfId="0" applyFont="1" applyAlignment="1">
      <alignment horizontal="center"/>
    </xf>
    <xf numFmtId="0" fontId="0" fillId="0" borderId="0" xfId="0" applyAlignment="1">
      <alignment horizontal="center" vertical="top"/>
    </xf>
    <xf numFmtId="0" fontId="10" fillId="0" borderId="10" xfId="0" applyFont="1" applyBorder="1" applyAlignment="1">
      <alignment horizontal="center" vertical="top" wrapText="1"/>
    </xf>
    <xf numFmtId="0" fontId="40" fillId="0" borderId="18" xfId="0" applyFont="1" applyBorder="1" applyAlignment="1">
      <alignment horizontal="center" wrapText="1"/>
    </xf>
    <xf numFmtId="0" fontId="10" fillId="0" borderId="0" xfId="0" applyFont="1" applyBorder="1" applyAlignment="1">
      <alignment horizontal="center" wrapText="1"/>
    </xf>
    <xf numFmtId="0" fontId="40" fillId="0" borderId="18" xfId="0" applyFont="1" applyBorder="1" applyAlignment="1">
      <alignment horizontal="center" vertical="top" wrapText="1"/>
    </xf>
    <xf numFmtId="0" fontId="12" fillId="0" borderId="0" xfId="0" applyFont="1" applyAlignment="1">
      <alignment horizontal="center" vertical="center" wrapText="1"/>
    </xf>
    <xf numFmtId="0" fontId="12" fillId="0" borderId="0" xfId="0" applyFont="1" applyAlignment="1">
      <alignment horizontal="center" wrapText="1"/>
    </xf>
    <xf numFmtId="182" fontId="54" fillId="0" borderId="0" xfId="0" applyNumberFormat="1" applyFont="1" applyAlignment="1">
      <alignment/>
    </xf>
    <xf numFmtId="182" fontId="16" fillId="0" borderId="0" xfId="0" applyNumberFormat="1" applyFont="1" applyAlignment="1">
      <alignment/>
    </xf>
    <xf numFmtId="0" fontId="50" fillId="0" borderId="0" xfId="0" applyFont="1" applyAlignment="1">
      <alignment horizontal="left"/>
    </xf>
    <xf numFmtId="0" fontId="50" fillId="0" borderId="0" xfId="0" applyFont="1" applyAlignment="1">
      <alignment horizontal="left" vertical="top"/>
    </xf>
    <xf numFmtId="4" fontId="0" fillId="0" borderId="0" xfId="0" applyNumberFormat="1" applyFont="1" applyAlignment="1" applyProtection="1">
      <alignment horizontal="center"/>
      <protection locked="0"/>
    </xf>
    <xf numFmtId="0" fontId="66" fillId="34" borderId="16" xfId="0" applyFont="1" applyFill="1" applyBorder="1" applyAlignment="1" applyProtection="1">
      <alignment horizontal="center"/>
      <protection locked="0"/>
    </xf>
    <xf numFmtId="44" fontId="61" fillId="0" borderId="0" xfId="0" applyNumberFormat="1" applyFont="1" applyFill="1" applyBorder="1" applyAlignment="1" applyProtection="1">
      <alignment horizontal="center"/>
      <protection locked="0"/>
    </xf>
    <xf numFmtId="44" fontId="41" fillId="0" borderId="0" xfId="0" applyNumberFormat="1" applyFont="1" applyFill="1" applyBorder="1" applyAlignment="1" applyProtection="1">
      <alignment horizontal="center"/>
      <protection locked="0"/>
    </xf>
    <xf numFmtId="182" fontId="59" fillId="0" borderId="19" xfId="58" applyNumberFormat="1" applyFont="1" applyFill="1" applyBorder="1" applyAlignment="1" applyProtection="1" quotePrefix="1">
      <alignment horizontal="center" wrapText="1"/>
      <protection/>
    </xf>
    <xf numFmtId="182" fontId="58" fillId="0" borderId="19" xfId="58" applyNumberFormat="1" applyFont="1" applyFill="1" applyBorder="1" applyAlignment="1" applyProtection="1">
      <alignment horizontal="center" vertical="center" wrapText="1"/>
      <protection/>
    </xf>
    <xf numFmtId="182" fontId="60" fillId="0" borderId="0" xfId="58" applyNumberFormat="1" applyFont="1" applyFill="1" applyBorder="1" applyAlignment="1" applyProtection="1">
      <alignment horizontal="center" vertical="center" wrapText="1"/>
      <protection locked="0"/>
    </xf>
    <xf numFmtId="182" fontId="51" fillId="0" borderId="0" xfId="58" applyNumberFormat="1" applyFont="1" applyFill="1" applyBorder="1" applyAlignment="1" applyProtection="1">
      <alignment horizontal="center" vertical="center" wrapText="1"/>
      <protection locked="0"/>
    </xf>
    <xf numFmtId="182" fontId="63" fillId="33" borderId="21" xfId="0" applyNumberFormat="1" applyFont="1" applyFill="1" applyBorder="1" applyAlignment="1" applyProtection="1">
      <alignment horizontal="center" vertical="center"/>
      <protection locked="0"/>
    </xf>
    <xf numFmtId="182" fontId="45" fillId="0" borderId="0" xfId="0" applyNumberFormat="1" applyFont="1" applyFill="1" applyBorder="1" applyAlignment="1" applyProtection="1">
      <alignment/>
      <protection locked="0"/>
    </xf>
    <xf numFmtId="182" fontId="62" fillId="34" borderId="16" xfId="0" applyNumberFormat="1" applyFont="1" applyFill="1" applyBorder="1" applyAlignment="1" applyProtection="1">
      <alignment vertical="center"/>
      <protection locked="0"/>
    </xf>
    <xf numFmtId="182" fontId="61" fillId="0" borderId="0" xfId="0" applyNumberFormat="1" applyFont="1" applyFill="1" applyBorder="1" applyAlignment="1" applyProtection="1">
      <alignment horizontal="center" vertical="center" wrapText="1"/>
      <protection locked="0"/>
    </xf>
    <xf numFmtId="182" fontId="61" fillId="0" borderId="0" xfId="0" applyNumberFormat="1" applyFont="1" applyFill="1" applyBorder="1" applyAlignment="1" applyProtection="1">
      <alignment/>
      <protection locked="0"/>
    </xf>
    <xf numFmtId="182" fontId="41" fillId="0" borderId="0" xfId="58" applyNumberFormat="1" applyFont="1" applyFill="1" applyBorder="1" applyAlignment="1" applyProtection="1">
      <alignment horizontal="center" vertical="center" wrapText="1"/>
      <protection/>
    </xf>
    <xf numFmtId="182" fontId="0" fillId="0" borderId="0" xfId="0" applyNumberFormat="1" applyAlignment="1">
      <alignment/>
    </xf>
    <xf numFmtId="182" fontId="41" fillId="0" borderId="0" xfId="0" applyNumberFormat="1" applyFont="1" applyFill="1" applyBorder="1" applyAlignment="1" applyProtection="1">
      <alignment/>
      <protection/>
    </xf>
    <xf numFmtId="44" fontId="63" fillId="0" borderId="0" xfId="0" applyNumberFormat="1" applyFont="1" applyFill="1" applyBorder="1" applyAlignment="1" applyProtection="1">
      <alignment horizontal="center"/>
      <protection locked="0"/>
    </xf>
    <xf numFmtId="182" fontId="63" fillId="0" borderId="0" xfId="0" applyNumberFormat="1" applyFont="1" applyFill="1" applyBorder="1" applyAlignment="1" applyProtection="1">
      <alignment horizontal="center" vertical="center" wrapText="1"/>
      <protection locked="0"/>
    </xf>
    <xf numFmtId="49" fontId="16" fillId="0" borderId="0" xfId="0" applyNumberFormat="1" applyFont="1" applyBorder="1" applyAlignment="1">
      <alignment horizontal="center"/>
    </xf>
    <xf numFmtId="49" fontId="50" fillId="0" borderId="0" xfId="0" applyNumberFormat="1" applyFont="1" applyAlignment="1">
      <alignment horizontal="center" vertical="center"/>
    </xf>
    <xf numFmtId="0" fontId="17" fillId="0" borderId="0" xfId="0" applyFont="1" applyAlignment="1">
      <alignment horizontal="center" vertical="center"/>
    </xf>
    <xf numFmtId="0" fontId="20" fillId="0" borderId="13" xfId="0" applyFont="1" applyBorder="1" applyAlignment="1">
      <alignment horizontal="center"/>
    </xf>
    <xf numFmtId="0" fontId="9" fillId="0" borderId="0" xfId="0" applyFont="1" applyAlignment="1">
      <alignment horizontal="center" vertical="top"/>
    </xf>
    <xf numFmtId="49" fontId="15" fillId="0" borderId="0" xfId="0" applyNumberFormat="1" applyFont="1" applyAlignment="1">
      <alignment horizontal="left" vertical="top" wrapText="1"/>
    </xf>
    <xf numFmtId="182" fontId="3" fillId="0" borderId="11" xfId="0" applyNumberFormat="1" applyFont="1" applyBorder="1" applyAlignment="1">
      <alignment horizontal="right"/>
    </xf>
    <xf numFmtId="49" fontId="3" fillId="0" borderId="11" xfId="0" applyNumberFormat="1" applyFont="1" applyBorder="1" applyAlignment="1">
      <alignment horizontal="left" vertical="top"/>
    </xf>
    <xf numFmtId="0" fontId="15" fillId="0" borderId="0" xfId="0" applyFont="1" applyAlignment="1">
      <alignment horizontal="left"/>
    </xf>
    <xf numFmtId="0" fontId="11" fillId="0" borderId="0" xfId="0" applyFont="1" applyAlignment="1">
      <alignment horizontal="center" vertical="top"/>
    </xf>
    <xf numFmtId="0" fontId="20" fillId="0" borderId="0" xfId="0" applyFont="1" applyAlignment="1">
      <alignment horizontal="center"/>
    </xf>
    <xf numFmtId="182" fontId="26" fillId="0" borderId="11" xfId="0" applyNumberFormat="1" applyFont="1" applyBorder="1" applyAlignment="1">
      <alignment horizontal="right"/>
    </xf>
    <xf numFmtId="0" fontId="37" fillId="0" borderId="0" xfId="0" applyFont="1" applyAlignment="1">
      <alignment horizontal="center"/>
    </xf>
    <xf numFmtId="182" fontId="3" fillId="0" borderId="0" xfId="0" applyNumberFormat="1" applyFont="1" applyBorder="1" applyAlignment="1">
      <alignment horizontal="right"/>
    </xf>
    <xf numFmtId="49" fontId="26" fillId="0" borderId="0" xfId="0" applyNumberFormat="1" applyFont="1" applyBorder="1" applyAlignment="1">
      <alignment horizontal="right"/>
    </xf>
    <xf numFmtId="49" fontId="21" fillId="0" borderId="0" xfId="0" applyNumberFormat="1" applyFont="1" applyAlignment="1">
      <alignment horizontal="center"/>
    </xf>
    <xf numFmtId="0" fontId="17" fillId="0" borderId="0" xfId="0" applyFont="1" applyAlignment="1">
      <alignment horizontal="center"/>
    </xf>
    <xf numFmtId="49" fontId="23" fillId="0" borderId="0" xfId="0" applyNumberFormat="1" applyFont="1" applyAlignment="1">
      <alignment horizontal="center"/>
    </xf>
    <xf numFmtId="0" fontId="1" fillId="0" borderId="0" xfId="0" applyFont="1" applyBorder="1" applyAlignment="1">
      <alignment horizontal="left" vertical="top"/>
    </xf>
    <xf numFmtId="0" fontId="2" fillId="0" borderId="0" xfId="0" applyFont="1" applyBorder="1" applyAlignment="1">
      <alignment horizontal="center"/>
    </xf>
    <xf numFmtId="182" fontId="26" fillId="0" borderId="10" xfId="0" applyNumberFormat="1" applyFont="1" applyBorder="1" applyAlignment="1">
      <alignment horizontal="right"/>
    </xf>
    <xf numFmtId="182" fontId="25" fillId="0" borderId="10" xfId="0" applyNumberFormat="1" applyFont="1" applyBorder="1" applyAlignment="1">
      <alignment horizontal="left"/>
    </xf>
    <xf numFmtId="49" fontId="3" fillId="0" borderId="0" xfId="0" applyNumberFormat="1" applyFont="1" applyBorder="1" applyAlignment="1">
      <alignment horizontal="left" vertical="top"/>
    </xf>
    <xf numFmtId="49" fontId="3" fillId="0" borderId="0" xfId="0" applyNumberFormat="1" applyFont="1" applyAlignment="1">
      <alignment horizontal="left" vertical="top"/>
    </xf>
    <xf numFmtId="182" fontId="26" fillId="0" borderId="0" xfId="0" applyNumberFormat="1" applyFont="1" applyBorder="1" applyAlignment="1">
      <alignment horizontal="right"/>
    </xf>
    <xf numFmtId="49" fontId="26" fillId="0" borderId="10" xfId="0" applyNumberFormat="1" applyFont="1" applyBorder="1" applyAlignment="1">
      <alignment horizontal="right"/>
    </xf>
    <xf numFmtId="182" fontId="25" fillId="0" borderId="0" xfId="0" applyNumberFormat="1" applyFont="1" applyBorder="1" applyAlignment="1">
      <alignment horizontal="left"/>
    </xf>
    <xf numFmtId="49" fontId="22" fillId="0" borderId="0" xfId="0" applyNumberFormat="1" applyFont="1" applyAlignment="1">
      <alignment horizontal="center"/>
    </xf>
    <xf numFmtId="0" fontId="21" fillId="0" borderId="0" xfId="0" applyNumberFormat="1" applyFont="1" applyAlignment="1">
      <alignment horizontal="center"/>
    </xf>
    <xf numFmtId="0" fontId="36" fillId="0" borderId="0" xfId="0" applyFont="1" applyAlignment="1">
      <alignment horizontal="center"/>
    </xf>
    <xf numFmtId="0" fontId="17" fillId="0" borderId="0" xfId="60" applyFont="1" applyBorder="1" applyAlignment="1">
      <alignment horizontal="center"/>
      <protection/>
    </xf>
    <xf numFmtId="49" fontId="49" fillId="0" borderId="0" xfId="0" applyNumberFormat="1" applyFont="1" applyBorder="1" applyAlignment="1">
      <alignment horizontal="right"/>
    </xf>
    <xf numFmtId="49" fontId="47" fillId="0" borderId="0" xfId="0" applyNumberFormat="1" applyFont="1" applyBorder="1" applyAlignment="1">
      <alignment horizontal="center"/>
    </xf>
    <xf numFmtId="182" fontId="29" fillId="0" borderId="12" xfId="0" applyNumberFormat="1" applyFont="1" applyBorder="1" applyAlignment="1">
      <alignment horizontal="left"/>
    </xf>
    <xf numFmtId="49" fontId="21" fillId="0" borderId="0" xfId="60" applyNumberFormat="1" applyFont="1" applyBorder="1" applyAlignment="1">
      <alignment horizontal="center"/>
      <protection/>
    </xf>
    <xf numFmtId="182" fontId="49" fillId="0" borderId="0" xfId="0" applyNumberFormat="1" applyFont="1" applyBorder="1" applyAlignment="1">
      <alignment horizontal="right"/>
    </xf>
    <xf numFmtId="182" fontId="49" fillId="0" borderId="15" xfId="0" applyNumberFormat="1" applyFont="1" applyBorder="1" applyAlignment="1">
      <alignment horizontal="right"/>
    </xf>
    <xf numFmtId="182" fontId="49" fillId="0" borderId="16" xfId="0" applyNumberFormat="1" applyFont="1" applyBorder="1" applyAlignment="1">
      <alignment horizontal="right"/>
    </xf>
    <xf numFmtId="182" fontId="49" fillId="0" borderId="22" xfId="0" applyNumberFormat="1" applyFont="1" applyBorder="1" applyAlignment="1">
      <alignment horizontal="right"/>
    </xf>
    <xf numFmtId="0" fontId="11" fillId="0" borderId="0" xfId="60" applyFont="1" applyBorder="1" applyAlignment="1">
      <alignment horizontal="center" vertical="top"/>
      <protection/>
    </xf>
    <xf numFmtId="49" fontId="3" fillId="0" borderId="13" xfId="0" applyNumberFormat="1" applyFont="1" applyBorder="1" applyAlignment="1">
      <alignment horizontal="left" vertical="top"/>
    </xf>
    <xf numFmtId="0" fontId="1" fillId="0" borderId="0" xfId="0" applyFont="1" applyBorder="1" applyAlignment="1">
      <alignment horizontal="left" vertical="top"/>
    </xf>
    <xf numFmtId="182" fontId="29" fillId="0" borderId="0" xfId="0" applyNumberFormat="1" applyFont="1" applyBorder="1" applyAlignment="1">
      <alignment horizontal="left"/>
    </xf>
    <xf numFmtId="49" fontId="49" fillId="0" borderId="13" xfId="0" applyNumberFormat="1" applyFont="1" applyBorder="1" applyAlignment="1">
      <alignment horizontal="right"/>
    </xf>
    <xf numFmtId="182" fontId="49" fillId="0" borderId="13" xfId="0" applyNumberFormat="1" applyFont="1" applyBorder="1" applyAlignment="1">
      <alignment horizontal="right"/>
    </xf>
    <xf numFmtId="182" fontId="26" fillId="0" borderId="15" xfId="0" applyNumberFormat="1" applyFont="1" applyBorder="1" applyAlignment="1">
      <alignment horizontal="right"/>
    </xf>
    <xf numFmtId="182" fontId="26" fillId="0" borderId="16" xfId="0" applyNumberFormat="1" applyFont="1" applyBorder="1" applyAlignment="1">
      <alignment horizontal="right"/>
    </xf>
    <xf numFmtId="182" fontId="26" fillId="0" borderId="22" xfId="0" applyNumberFormat="1" applyFont="1" applyBorder="1" applyAlignment="1">
      <alignment horizontal="right"/>
    </xf>
    <xf numFmtId="49" fontId="26" fillId="0" borderId="13" xfId="0" applyNumberFormat="1" applyFont="1" applyBorder="1" applyAlignment="1">
      <alignment horizontal="right"/>
    </xf>
    <xf numFmtId="182" fontId="26" fillId="0" borderId="13" xfId="0" applyNumberFormat="1" applyFont="1" applyBorder="1" applyAlignment="1">
      <alignment horizontal="right"/>
    </xf>
    <xf numFmtId="0" fontId="15" fillId="0" borderId="0" xfId="0" applyFont="1" applyBorder="1" applyAlignment="1">
      <alignment horizontal="left"/>
    </xf>
    <xf numFmtId="0" fontId="4" fillId="0" borderId="0" xfId="0" applyFont="1" applyBorder="1" applyAlignment="1">
      <alignment horizontal="left"/>
    </xf>
    <xf numFmtId="0" fontId="38" fillId="0" borderId="0" xfId="0" applyFont="1" applyBorder="1" applyAlignment="1">
      <alignment horizontal="center"/>
    </xf>
    <xf numFmtId="0" fontId="17" fillId="0" borderId="0" xfId="0" applyFont="1" applyBorder="1" applyAlignment="1">
      <alignment horizontal="center"/>
    </xf>
    <xf numFmtId="0" fontId="14" fillId="0" borderId="0" xfId="0" applyNumberFormat="1" applyFont="1" applyBorder="1" applyAlignment="1">
      <alignment horizontal="center"/>
    </xf>
    <xf numFmtId="49" fontId="15" fillId="0" borderId="0" xfId="0" applyNumberFormat="1" applyFont="1" applyBorder="1" applyAlignment="1">
      <alignment horizontal="left" wrapText="1"/>
    </xf>
    <xf numFmtId="49" fontId="15" fillId="0" borderId="0" xfId="0" applyNumberFormat="1" applyFont="1" applyBorder="1" applyAlignment="1">
      <alignment horizontal="left"/>
    </xf>
    <xf numFmtId="49" fontId="15" fillId="0" borderId="0" xfId="0" applyNumberFormat="1" applyFont="1" applyBorder="1" applyAlignment="1">
      <alignment horizontal="left" shrinkToFit="1"/>
    </xf>
    <xf numFmtId="0" fontId="57" fillId="0" borderId="11" xfId="0" applyFont="1" applyBorder="1" applyAlignment="1">
      <alignment vertical="top" wrapText="1"/>
    </xf>
    <xf numFmtId="0" fontId="57" fillId="0" borderId="0" xfId="0" applyFont="1" applyAlignment="1">
      <alignment vertical="top" wrapText="1"/>
    </xf>
    <xf numFmtId="0" fontId="57" fillId="0" borderId="11"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11" xfId="0" applyFont="1" applyBorder="1" applyAlignment="1">
      <alignment horizontal="center" wrapText="1"/>
    </xf>
    <xf numFmtId="0" fontId="57" fillId="0" borderId="0" xfId="0" applyFont="1" applyBorder="1" applyAlignment="1">
      <alignment horizontal="center" wrapText="1"/>
    </xf>
    <xf numFmtId="182" fontId="17" fillId="0" borderId="0" xfId="0" applyNumberFormat="1" applyFont="1" applyAlignment="1">
      <alignment horizontal="center"/>
    </xf>
    <xf numFmtId="0" fontId="0" fillId="0" borderId="11" xfId="0" applyBorder="1" applyAlignment="1">
      <alignment/>
    </xf>
    <xf numFmtId="182" fontId="15" fillId="0" borderId="0" xfId="0" applyNumberFormat="1" applyFont="1" applyAlignment="1">
      <alignment horizontal="center" vertical="center"/>
    </xf>
    <xf numFmtId="0" fontId="0" fillId="0" borderId="0" xfId="0" applyAlignment="1">
      <alignment/>
    </xf>
    <xf numFmtId="0" fontId="51" fillId="0" borderId="0" xfId="0" applyFont="1" applyAlignment="1">
      <alignment horizontal="left" vertical="top"/>
    </xf>
    <xf numFmtId="0" fontId="51" fillId="0" borderId="0" xfId="0" applyFont="1" applyAlignment="1">
      <alignment horizontal="left" wrapText="1"/>
    </xf>
    <xf numFmtId="182" fontId="0" fillId="0" borderId="0" xfId="0" applyNumberFormat="1" applyAlignment="1">
      <alignment horizontal="center"/>
    </xf>
    <xf numFmtId="0" fontId="51" fillId="0" borderId="0" xfId="0" applyFont="1" applyAlignment="1">
      <alignment horizontal="left" vertical="top" wrapText="1"/>
    </xf>
    <xf numFmtId="44" fontId="63" fillId="0" borderId="11" xfId="0" applyNumberFormat="1" applyFont="1" applyFill="1" applyBorder="1" applyAlignment="1" applyProtection="1">
      <alignment horizontal="center"/>
      <protection locked="0"/>
    </xf>
    <xf numFmtId="49" fontId="16" fillId="0" borderId="0" xfId="0" applyNumberFormat="1" applyFont="1" applyBorder="1" applyAlignment="1">
      <alignment horizontal="center"/>
    </xf>
    <xf numFmtId="44" fontId="63" fillId="0" borderId="0" xfId="0" applyNumberFormat="1" applyFont="1" applyFill="1" applyBorder="1" applyAlignment="1" applyProtection="1">
      <alignment horizont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ŠIŠIĆEVA-VRV" xfId="57"/>
    <cellStyle name="Normal_troskovnik_bolnica za tumore_zg" xfId="58"/>
    <cellStyle name="Normal_TROSKOVNIK-revizija2" xfId="59"/>
    <cellStyle name="Normalno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133350</xdr:rowOff>
    </xdr:from>
    <xdr:to>
      <xdr:col>2</xdr:col>
      <xdr:colOff>276225</xdr:colOff>
      <xdr:row>18</xdr:row>
      <xdr:rowOff>95250</xdr:rowOff>
    </xdr:to>
    <xdr:pic>
      <xdr:nvPicPr>
        <xdr:cNvPr id="1" name="Picture 1" descr="Studio HM"/>
        <xdr:cNvPicPr preferRelativeResize="1">
          <a:picLocks noChangeAspect="1"/>
        </xdr:cNvPicPr>
      </xdr:nvPicPr>
      <xdr:blipFill>
        <a:blip r:embed="rId1"/>
        <a:stretch>
          <a:fillRect/>
        </a:stretch>
      </xdr:blipFill>
      <xdr:spPr>
        <a:xfrm>
          <a:off x="38100" y="133350"/>
          <a:ext cx="2962275" cy="2876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133350</xdr:rowOff>
    </xdr:from>
    <xdr:to>
      <xdr:col>2</xdr:col>
      <xdr:colOff>219075</xdr:colOff>
      <xdr:row>18</xdr:row>
      <xdr:rowOff>38100</xdr:rowOff>
    </xdr:to>
    <xdr:pic>
      <xdr:nvPicPr>
        <xdr:cNvPr id="1" name="Picture 1" descr="Studio HM"/>
        <xdr:cNvPicPr preferRelativeResize="1">
          <a:picLocks noChangeAspect="1"/>
        </xdr:cNvPicPr>
      </xdr:nvPicPr>
      <xdr:blipFill>
        <a:blip r:embed="rId1"/>
        <a:stretch>
          <a:fillRect/>
        </a:stretch>
      </xdr:blipFill>
      <xdr:spPr>
        <a:xfrm>
          <a:off x="19050" y="133350"/>
          <a:ext cx="2962275" cy="2819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96</xdr:row>
      <xdr:rowOff>0</xdr:rowOff>
    </xdr:from>
    <xdr:to>
      <xdr:col>1</xdr:col>
      <xdr:colOff>800100</xdr:colOff>
      <xdr:row>96</xdr:row>
      <xdr:rowOff>0</xdr:rowOff>
    </xdr:to>
    <xdr:pic>
      <xdr:nvPicPr>
        <xdr:cNvPr id="1" name="Picture 1"/>
        <xdr:cNvPicPr preferRelativeResize="1">
          <a:picLocks noChangeAspect="1"/>
        </xdr:cNvPicPr>
      </xdr:nvPicPr>
      <xdr:blipFill>
        <a:blip r:embed="rId1"/>
        <a:stretch>
          <a:fillRect/>
        </a:stretch>
      </xdr:blipFill>
      <xdr:spPr>
        <a:xfrm>
          <a:off x="1190625" y="2112645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0:W460"/>
  <sheetViews>
    <sheetView showZeros="0" tabSelected="1" view="pageBreakPreview" zoomScale="90" zoomScaleSheetLayoutView="90" workbookViewId="0" topLeftCell="A16">
      <selection activeCell="A37" sqref="A37:H37"/>
    </sheetView>
  </sheetViews>
  <sheetFormatPr defaultColWidth="8.8515625" defaultRowHeight="12.75"/>
  <cols>
    <col min="1" max="1" width="5.28125" style="26" customWidth="1"/>
    <col min="2" max="2" width="35.57421875" style="39" bestFit="1" customWidth="1"/>
    <col min="3" max="3" width="7.57421875" style="2" customWidth="1"/>
    <col min="4" max="4" width="9.140625" style="122" customWidth="1"/>
    <col min="5" max="5" width="3.140625" style="1" bestFit="1" customWidth="1"/>
    <col min="6" max="6" width="12.00390625" style="3" customWidth="1"/>
    <col min="7" max="7" width="3.00390625" style="2" customWidth="1"/>
    <col min="8" max="8" width="17.00390625" style="3" customWidth="1"/>
    <col min="9" max="16384" width="8.8515625" style="3"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spans="1:7" s="142" customFormat="1" ht="15.75" customHeight="1">
      <c r="A20" s="556" t="s">
        <v>200</v>
      </c>
      <c r="B20" s="556"/>
      <c r="C20" s="556"/>
      <c r="D20" s="556"/>
      <c r="E20" s="556"/>
      <c r="F20" s="556"/>
      <c r="G20" s="556"/>
    </row>
    <row r="21" spans="1:7" s="142" customFormat="1" ht="17.25" customHeight="1">
      <c r="A21" s="556"/>
      <c r="B21" s="556"/>
      <c r="C21" s="556"/>
      <c r="D21" s="556"/>
      <c r="E21" s="556"/>
      <c r="F21" s="556"/>
      <c r="G21" s="556"/>
    </row>
    <row r="22" spans="1:9" s="145" customFormat="1" ht="15.75">
      <c r="A22" s="556"/>
      <c r="B22" s="556"/>
      <c r="C22" s="556"/>
      <c r="D22" s="556"/>
      <c r="E22" s="556"/>
      <c r="F22" s="556"/>
      <c r="G22" s="556"/>
      <c r="H22" s="143"/>
      <c r="I22" s="144"/>
    </row>
    <row r="23" spans="1:9" ht="15.75">
      <c r="A23" s="70"/>
      <c r="B23" s="71"/>
      <c r="C23" s="72"/>
      <c r="D23" s="114"/>
      <c r="E23" s="70"/>
      <c r="F23" s="73"/>
      <c r="G23" s="70"/>
      <c r="H23" s="64"/>
      <c r="I23" s="61"/>
    </row>
    <row r="24" spans="1:8" ht="15.75">
      <c r="A24" s="69" t="s">
        <v>201</v>
      </c>
      <c r="B24" s="69"/>
      <c r="C24" s="135"/>
      <c r="D24" s="113"/>
      <c r="E24" s="69"/>
      <c r="F24" s="69"/>
      <c r="G24" s="69"/>
      <c r="H24" s="62"/>
    </row>
    <row r="25" spans="1:8" ht="15.75">
      <c r="A25" s="69"/>
      <c r="B25" s="69" t="s">
        <v>247</v>
      </c>
      <c r="C25" s="135"/>
      <c r="D25" s="113"/>
      <c r="E25" s="69"/>
      <c r="F25" s="69"/>
      <c r="G25" s="69"/>
      <c r="H25" s="62"/>
    </row>
    <row r="26" spans="1:9" ht="15.75">
      <c r="A26" s="70"/>
      <c r="B26" s="71"/>
      <c r="C26" s="72"/>
      <c r="D26" s="114"/>
      <c r="E26" s="70"/>
      <c r="F26" s="73"/>
      <c r="G26" s="70"/>
      <c r="H26" s="64"/>
      <c r="I26" s="61"/>
    </row>
    <row r="27" spans="1:8" ht="33.75" customHeight="1">
      <c r="A27" s="556" t="s">
        <v>248</v>
      </c>
      <c r="B27" s="556"/>
      <c r="C27" s="556"/>
      <c r="D27" s="556"/>
      <c r="E27" s="556"/>
      <c r="F27" s="556"/>
      <c r="G27" s="556"/>
      <c r="H27" s="556"/>
    </row>
    <row r="28" spans="1:8" ht="12.75">
      <c r="A28" s="74"/>
      <c r="B28" s="75"/>
      <c r="C28" s="76"/>
      <c r="D28" s="115"/>
      <c r="E28" s="74"/>
      <c r="F28" s="78"/>
      <c r="G28" s="74"/>
      <c r="H28" s="2"/>
    </row>
    <row r="29" spans="1:8" ht="15.75">
      <c r="A29" s="559" t="s">
        <v>249</v>
      </c>
      <c r="B29" s="559"/>
      <c r="C29" s="559"/>
      <c r="D29" s="559"/>
      <c r="E29" s="559"/>
      <c r="F29" s="559"/>
      <c r="G29" s="559"/>
      <c r="H29" s="2"/>
    </row>
    <row r="30" spans="1:8" ht="12.75">
      <c r="A30" s="74"/>
      <c r="B30" s="75"/>
      <c r="C30" s="76"/>
      <c r="D30" s="115"/>
      <c r="E30" s="74"/>
      <c r="F30" s="78"/>
      <c r="G30" s="74"/>
      <c r="H30" s="2"/>
    </row>
    <row r="31" spans="1:8" ht="15.75">
      <c r="A31" s="559" t="s">
        <v>250</v>
      </c>
      <c r="B31" s="559"/>
      <c r="C31" s="559"/>
      <c r="D31" s="559"/>
      <c r="E31" s="559"/>
      <c r="F31" s="559"/>
      <c r="G31" s="559"/>
      <c r="H31" s="2"/>
    </row>
    <row r="32" spans="1:8" ht="12.75">
      <c r="A32" s="3"/>
      <c r="B32" s="26"/>
      <c r="C32" s="39"/>
      <c r="D32" s="112"/>
      <c r="E32" s="3"/>
      <c r="F32" s="1"/>
      <c r="G32" s="3"/>
      <c r="H32" s="2"/>
    </row>
    <row r="33" spans="1:8" ht="12.75">
      <c r="A33" s="3"/>
      <c r="B33" s="26"/>
      <c r="C33" s="39"/>
      <c r="D33" s="112"/>
      <c r="E33" s="3"/>
      <c r="F33" s="1"/>
      <c r="G33" s="3"/>
      <c r="H33" s="2"/>
    </row>
    <row r="34" spans="1:8" ht="12.75">
      <c r="A34" s="3"/>
      <c r="B34" s="26"/>
      <c r="C34" s="39"/>
      <c r="D34" s="112"/>
      <c r="E34" s="3"/>
      <c r="F34" s="1"/>
      <c r="G34" s="3"/>
      <c r="H34" s="2"/>
    </row>
    <row r="35" spans="1:9" ht="12.75">
      <c r="A35" s="51"/>
      <c r="B35" s="32"/>
      <c r="C35" s="63"/>
      <c r="D35" s="116"/>
      <c r="E35" s="51"/>
      <c r="F35" s="65"/>
      <c r="G35" s="51"/>
      <c r="H35" s="64"/>
      <c r="I35" s="51"/>
    </row>
    <row r="36" spans="1:9" ht="34.5">
      <c r="A36" s="563" t="s">
        <v>255</v>
      </c>
      <c r="B36" s="563"/>
      <c r="C36" s="563"/>
      <c r="D36" s="563"/>
      <c r="E36" s="563"/>
      <c r="F36" s="563"/>
      <c r="G36" s="563"/>
      <c r="H36" s="563"/>
      <c r="I36" s="68"/>
    </row>
    <row r="37" spans="1:9" ht="25.5" customHeight="1">
      <c r="A37" s="580" t="s">
        <v>253</v>
      </c>
      <c r="B37" s="580"/>
      <c r="C37" s="580"/>
      <c r="D37" s="580"/>
      <c r="E37" s="580"/>
      <c r="F37" s="580"/>
      <c r="G37" s="580"/>
      <c r="H37" s="580"/>
      <c r="I37" s="66"/>
    </row>
    <row r="38" spans="1:9" ht="25.5" customHeight="1">
      <c r="A38" s="225"/>
      <c r="B38" s="225"/>
      <c r="C38" s="225"/>
      <c r="D38" s="225"/>
      <c r="E38" s="225"/>
      <c r="F38" s="225"/>
      <c r="G38" s="225"/>
      <c r="H38" s="225"/>
      <c r="I38" s="66"/>
    </row>
    <row r="39" spans="1:9" ht="18.75">
      <c r="A39" s="567" t="s">
        <v>88</v>
      </c>
      <c r="B39" s="567"/>
      <c r="C39" s="567"/>
      <c r="D39" s="567"/>
      <c r="E39" s="567"/>
      <c r="F39" s="567"/>
      <c r="G39" s="567"/>
      <c r="H39" s="567"/>
      <c r="I39" s="67"/>
    </row>
    <row r="40" spans="1:8" ht="12.75">
      <c r="A40" s="74"/>
      <c r="B40" s="75"/>
      <c r="C40" s="76"/>
      <c r="D40" s="115"/>
      <c r="E40" s="74"/>
      <c r="F40" s="78"/>
      <c r="G40" s="74"/>
      <c r="H40" s="77"/>
    </row>
    <row r="41" spans="1:8" ht="12.75">
      <c r="A41" s="74"/>
      <c r="B41" s="75"/>
      <c r="C41" s="76"/>
      <c r="D41" s="115"/>
      <c r="E41" s="74"/>
      <c r="F41" s="78"/>
      <c r="G41" s="74"/>
      <c r="H41" s="77"/>
    </row>
    <row r="42" spans="1:8" ht="12.75">
      <c r="A42" s="74"/>
      <c r="B42" s="75"/>
      <c r="C42" s="76"/>
      <c r="D42" s="115"/>
      <c r="E42" s="74"/>
      <c r="F42" s="78"/>
      <c r="G42" s="74"/>
      <c r="H42" s="77"/>
    </row>
    <row r="43" spans="1:8" ht="15.75">
      <c r="A43" s="74"/>
      <c r="B43" s="79"/>
      <c r="C43" s="80"/>
      <c r="D43" s="117"/>
      <c r="E43" s="70"/>
      <c r="F43" s="78"/>
      <c r="G43" s="74"/>
      <c r="H43" s="77"/>
    </row>
    <row r="44" spans="1:8" ht="15.75">
      <c r="A44" s="74"/>
      <c r="B44" s="84"/>
      <c r="C44" s="83"/>
      <c r="D44" s="118"/>
      <c r="E44" s="83"/>
      <c r="F44" s="78"/>
      <c r="G44" s="74"/>
      <c r="H44" s="77"/>
    </row>
    <row r="45" spans="1:8" ht="12.75">
      <c r="A45" s="74"/>
      <c r="B45" s="75"/>
      <c r="C45" s="76"/>
      <c r="D45" s="115"/>
      <c r="E45" s="74"/>
      <c r="F45" s="78"/>
      <c r="G45" s="74"/>
      <c r="H45" s="77"/>
    </row>
    <row r="46" spans="1:8" ht="12.75">
      <c r="A46" s="74"/>
      <c r="B46" s="75"/>
      <c r="C46" s="76"/>
      <c r="D46" s="115"/>
      <c r="E46" s="74"/>
      <c r="F46" s="78"/>
      <c r="G46" s="74"/>
      <c r="H46" s="77"/>
    </row>
    <row r="47" spans="1:8" ht="12.75">
      <c r="A47" s="74"/>
      <c r="B47" s="75"/>
      <c r="C47" s="76"/>
      <c r="D47" s="115"/>
      <c r="E47" s="74"/>
      <c r="F47" s="78"/>
      <c r="G47" s="74"/>
      <c r="H47" s="77"/>
    </row>
    <row r="48" spans="1:8" ht="12.75">
      <c r="A48" s="74"/>
      <c r="B48" s="75"/>
      <c r="C48" s="76"/>
      <c r="D48" s="115"/>
      <c r="E48" s="74"/>
      <c r="F48" s="78"/>
      <c r="G48" s="74"/>
      <c r="H48" s="77"/>
    </row>
    <row r="49" spans="1:8" ht="14.25">
      <c r="A49" s="74"/>
      <c r="B49" s="81" t="s">
        <v>613</v>
      </c>
      <c r="C49" s="76"/>
      <c r="D49" s="115"/>
      <c r="E49" s="74"/>
      <c r="F49" s="78"/>
      <c r="G49" s="74"/>
      <c r="H49" s="77"/>
    </row>
    <row r="50" spans="1:8" ht="12.75">
      <c r="A50" s="74"/>
      <c r="B50" s="75"/>
      <c r="C50" s="76"/>
      <c r="D50" s="115"/>
      <c r="E50" s="74"/>
      <c r="F50" s="78"/>
      <c r="G50" s="74"/>
      <c r="H50" s="77"/>
    </row>
    <row r="51" spans="1:8" ht="14.25">
      <c r="A51" s="74"/>
      <c r="B51" s="75"/>
      <c r="C51" s="76"/>
      <c r="D51" s="115"/>
      <c r="E51" s="74"/>
      <c r="F51" s="561"/>
      <c r="G51" s="561"/>
      <c r="H51" s="561"/>
    </row>
    <row r="52" spans="1:8" ht="12.75">
      <c r="A52" s="74"/>
      <c r="B52" s="75"/>
      <c r="C52" s="76"/>
      <c r="D52" s="115"/>
      <c r="E52" s="74"/>
      <c r="G52" s="77"/>
      <c r="H52" s="74"/>
    </row>
    <row r="53" spans="1:8" ht="12.75">
      <c r="A53" s="74"/>
      <c r="B53" s="75"/>
      <c r="C53" s="76"/>
      <c r="D53" s="115"/>
      <c r="E53" s="74"/>
      <c r="G53" s="77"/>
      <c r="H53" s="74"/>
    </row>
    <row r="54" spans="1:8" ht="12.75">
      <c r="A54" s="3"/>
      <c r="B54" s="26"/>
      <c r="C54" s="39"/>
      <c r="D54" s="112"/>
      <c r="E54" s="3"/>
      <c r="F54" s="1"/>
      <c r="G54" s="3"/>
      <c r="H54" s="2"/>
    </row>
    <row r="55" spans="1:8" ht="14.25">
      <c r="A55" s="3"/>
      <c r="B55" s="26"/>
      <c r="C55" s="39"/>
      <c r="D55" s="112"/>
      <c r="E55" s="3"/>
      <c r="F55" s="554"/>
      <c r="G55" s="554"/>
      <c r="H55" s="554"/>
    </row>
    <row r="56" spans="1:8" ht="14.25">
      <c r="A56" s="3"/>
      <c r="B56" s="26"/>
      <c r="C56" s="39"/>
      <c r="D56" s="112"/>
      <c r="E56" s="3"/>
      <c r="F56" s="140"/>
      <c r="G56" s="140"/>
      <c r="H56" s="140"/>
    </row>
    <row r="63" spans="2:8" ht="23.25">
      <c r="B63" s="555" t="s">
        <v>0</v>
      </c>
      <c r="C63" s="555"/>
      <c r="D63" s="555"/>
      <c r="E63" s="555"/>
      <c r="F63" s="555"/>
      <c r="G63" s="555"/>
      <c r="H63" s="555"/>
    </row>
    <row r="64" spans="2:8" ht="19.5">
      <c r="B64" s="43"/>
      <c r="C64" s="43"/>
      <c r="D64" s="119"/>
      <c r="E64" s="43"/>
      <c r="F64" s="43"/>
      <c r="G64" s="43"/>
      <c r="H64" s="43"/>
    </row>
    <row r="65" spans="2:8" ht="20.25">
      <c r="B65" s="560" t="s">
        <v>2</v>
      </c>
      <c r="C65" s="560"/>
      <c r="D65" s="560"/>
      <c r="E65" s="560"/>
      <c r="F65" s="560"/>
      <c r="G65" s="560"/>
      <c r="H65" s="560"/>
    </row>
    <row r="66" spans="2:8" ht="15.75">
      <c r="B66" s="42"/>
      <c r="C66" s="42"/>
      <c r="D66" s="120"/>
      <c r="E66" s="42"/>
      <c r="F66" s="42"/>
      <c r="G66" s="42"/>
      <c r="H66" s="4"/>
    </row>
    <row r="67" spans="2:8" ht="15.75">
      <c r="B67" s="42"/>
      <c r="C67" s="42"/>
      <c r="D67" s="120"/>
      <c r="E67" s="146"/>
      <c r="F67" s="42"/>
      <c r="G67" s="42"/>
      <c r="H67" s="4"/>
    </row>
    <row r="68" spans="1:8" ht="15.75" customHeight="1">
      <c r="A68" s="30" t="s">
        <v>28</v>
      </c>
      <c r="B68" s="147" t="s">
        <v>89</v>
      </c>
      <c r="C68" s="42"/>
      <c r="D68" s="120"/>
      <c r="E68" s="146"/>
      <c r="F68" s="42"/>
      <c r="G68" s="42"/>
      <c r="H68" s="4"/>
    </row>
    <row r="69" spans="2:8" ht="15.75">
      <c r="B69" s="42"/>
      <c r="C69" s="42"/>
      <c r="D69" s="120"/>
      <c r="E69" s="146"/>
      <c r="F69" s="42"/>
      <c r="G69" s="42"/>
      <c r="H69" s="4"/>
    </row>
    <row r="70" spans="1:8" ht="89.25">
      <c r="A70" s="25" t="s">
        <v>31</v>
      </c>
      <c r="B70" s="138" t="s">
        <v>93</v>
      </c>
      <c r="C70" s="132" t="s">
        <v>72</v>
      </c>
      <c r="D70" s="133">
        <v>1</v>
      </c>
      <c r="E70" s="132" t="s">
        <v>8</v>
      </c>
      <c r="F70" s="85"/>
      <c r="G70" s="2" t="s">
        <v>9</v>
      </c>
      <c r="H70" s="7">
        <f>D70*F70</f>
        <v>0</v>
      </c>
    </row>
    <row r="71" spans="2:8" ht="15.75">
      <c r="B71" s="42"/>
      <c r="C71" s="42"/>
      <c r="D71" s="133"/>
      <c r="E71" s="132"/>
      <c r="F71" s="85"/>
      <c r="H71" s="7"/>
    </row>
    <row r="72" spans="1:8" ht="25.5">
      <c r="A72" s="25" t="s">
        <v>30</v>
      </c>
      <c r="B72" s="138" t="s">
        <v>94</v>
      </c>
      <c r="C72" s="2" t="s">
        <v>12</v>
      </c>
      <c r="D72" s="133">
        <v>1</v>
      </c>
      <c r="E72" s="132" t="s">
        <v>8</v>
      </c>
      <c r="F72" s="85"/>
      <c r="G72" s="2" t="s">
        <v>9</v>
      </c>
      <c r="H72" s="7">
        <f>D72*F72</f>
        <v>0</v>
      </c>
    </row>
    <row r="73" spans="2:8" ht="15.75">
      <c r="B73" s="42"/>
      <c r="C73" s="42"/>
      <c r="D73" s="133"/>
      <c r="E73" s="132"/>
      <c r="F73" s="85"/>
      <c r="H73" s="7"/>
    </row>
    <row r="74" spans="1:8" ht="108">
      <c r="A74" s="25" t="s">
        <v>13</v>
      </c>
      <c r="B74" s="138" t="s">
        <v>90</v>
      </c>
      <c r="C74" s="132" t="s">
        <v>72</v>
      </c>
      <c r="D74" s="133">
        <v>1</v>
      </c>
      <c r="E74" s="132" t="s">
        <v>8</v>
      </c>
      <c r="F74" s="85"/>
      <c r="G74" s="2" t="s">
        <v>9</v>
      </c>
      <c r="H74" s="7">
        <f>D74*F74</f>
        <v>0</v>
      </c>
    </row>
    <row r="75" spans="1:8" ht="12.75">
      <c r="A75" s="25"/>
      <c r="B75" s="148"/>
      <c r="C75" s="132"/>
      <c r="D75" s="133"/>
      <c r="E75" s="132"/>
      <c r="F75" s="85"/>
      <c r="H75" s="7"/>
    </row>
    <row r="76" spans="1:8" ht="118.5" customHeight="1">
      <c r="A76" s="25" t="s">
        <v>73</v>
      </c>
      <c r="B76" s="139" t="s">
        <v>91</v>
      </c>
      <c r="C76" s="132" t="s">
        <v>72</v>
      </c>
      <c r="D76" s="133">
        <v>1</v>
      </c>
      <c r="E76" s="132" t="s">
        <v>8</v>
      </c>
      <c r="F76" s="85"/>
      <c r="G76" s="2" t="s">
        <v>9</v>
      </c>
      <c r="H76" s="7">
        <f>D76*F76</f>
        <v>0</v>
      </c>
    </row>
    <row r="77" spans="1:8" ht="13.5" customHeight="1" thickBot="1">
      <c r="A77" s="25"/>
      <c r="B77" s="139"/>
      <c r="C77" s="132"/>
      <c r="D77" s="133"/>
      <c r="E77" s="132"/>
      <c r="F77" s="85"/>
      <c r="H77" s="7"/>
    </row>
    <row r="78" spans="1:8" ht="15.75">
      <c r="A78" s="88" t="s">
        <v>28</v>
      </c>
      <c r="B78" s="558" t="s">
        <v>92</v>
      </c>
      <c r="C78" s="558"/>
      <c r="D78" s="558"/>
      <c r="E78" s="149" t="s">
        <v>9</v>
      </c>
      <c r="F78" s="557">
        <f>SUM(H67:H76)</f>
        <v>0</v>
      </c>
      <c r="G78" s="557"/>
      <c r="H78" s="557"/>
    </row>
    <row r="79" spans="1:8" ht="15.75">
      <c r="A79" s="56"/>
      <c r="B79" s="5"/>
      <c r="D79" s="121"/>
      <c r="E79" s="132"/>
      <c r="F79" s="85"/>
      <c r="H79" s="7"/>
    </row>
    <row r="80" spans="1:8" ht="15.75">
      <c r="A80" s="56"/>
      <c r="B80" s="5"/>
      <c r="D80" s="121"/>
      <c r="E80" s="54"/>
      <c r="F80" s="85"/>
      <c r="H80" s="7"/>
    </row>
    <row r="81" spans="1:8" ht="15.75">
      <c r="A81" s="56" t="s">
        <v>22</v>
      </c>
      <c r="B81" s="55" t="s">
        <v>14</v>
      </c>
      <c r="D81" s="121"/>
      <c r="E81" s="54"/>
      <c r="F81" s="85"/>
      <c r="H81" s="7"/>
    </row>
    <row r="82" spans="1:8" ht="15.75">
      <c r="A82" s="56"/>
      <c r="B82" s="5"/>
      <c r="D82" s="121"/>
      <c r="E82" s="54"/>
      <c r="F82" s="85"/>
      <c r="H82" s="7"/>
    </row>
    <row r="83" spans="1:8" ht="70.5" customHeight="1">
      <c r="A83" s="25" t="s">
        <v>15</v>
      </c>
      <c r="B83" s="5" t="s">
        <v>95</v>
      </c>
      <c r="C83" s="2" t="s">
        <v>72</v>
      </c>
      <c r="D83" s="6">
        <v>1</v>
      </c>
      <c r="E83" s="6" t="s">
        <v>8</v>
      </c>
      <c r="F83" s="7"/>
      <c r="G83" s="2" t="s">
        <v>9</v>
      </c>
      <c r="H83" s="7">
        <f>D83*F83</f>
        <v>0</v>
      </c>
    </row>
    <row r="84" spans="1:8" ht="12.75">
      <c r="A84" s="25"/>
      <c r="B84" s="5"/>
      <c r="D84" s="6"/>
      <c r="E84" s="6"/>
      <c r="F84" s="7"/>
      <c r="H84" s="7"/>
    </row>
    <row r="85" spans="1:8" ht="99" customHeight="1">
      <c r="A85" s="25" t="s">
        <v>152</v>
      </c>
      <c r="B85" s="5" t="s">
        <v>96</v>
      </c>
      <c r="C85" s="2" t="s">
        <v>11</v>
      </c>
      <c r="D85" s="6">
        <v>21.21</v>
      </c>
      <c r="E85" s="6" t="s">
        <v>8</v>
      </c>
      <c r="F85" s="7"/>
      <c r="G85" s="2" t="s">
        <v>9</v>
      </c>
      <c r="H85" s="7">
        <f>D85*F85</f>
        <v>0</v>
      </c>
    </row>
    <row r="86" spans="1:8" ht="12.75">
      <c r="A86" s="25"/>
      <c r="B86" s="5"/>
      <c r="D86" s="6"/>
      <c r="E86" s="6"/>
      <c r="F86" s="7"/>
      <c r="H86" s="7"/>
    </row>
    <row r="87" spans="1:8" ht="81" customHeight="1">
      <c r="A87" s="25" t="s">
        <v>156</v>
      </c>
      <c r="B87" s="5" t="s">
        <v>97</v>
      </c>
      <c r="C87" s="2" t="s">
        <v>11</v>
      </c>
      <c r="D87" s="6">
        <v>19.78</v>
      </c>
      <c r="E87" s="6" t="s">
        <v>8</v>
      </c>
      <c r="F87" s="7"/>
      <c r="G87" s="2" t="s">
        <v>9</v>
      </c>
      <c r="H87" s="7">
        <f>D87*F87</f>
        <v>0</v>
      </c>
    </row>
    <row r="88" spans="1:8" ht="12.75">
      <c r="A88" s="25"/>
      <c r="B88" s="5"/>
      <c r="D88" s="159"/>
      <c r="E88" s="6"/>
      <c r="F88" s="7"/>
      <c r="H88" s="7"/>
    </row>
    <row r="89" spans="1:8" ht="40.5" customHeight="1">
      <c r="A89" s="25" t="s">
        <v>157</v>
      </c>
      <c r="B89" s="5" t="s">
        <v>1</v>
      </c>
      <c r="C89" s="2" t="s">
        <v>10</v>
      </c>
      <c r="D89" s="6">
        <v>29.56</v>
      </c>
      <c r="E89" s="6" t="s">
        <v>8</v>
      </c>
      <c r="F89" s="7"/>
      <c r="G89" s="2" t="s">
        <v>9</v>
      </c>
      <c r="H89" s="7">
        <f>D89*F89</f>
        <v>0</v>
      </c>
    </row>
    <row r="90" spans="1:8" ht="12.75">
      <c r="A90" s="25"/>
      <c r="B90" s="5"/>
      <c r="D90" s="159"/>
      <c r="E90" s="6"/>
      <c r="F90" s="7"/>
      <c r="H90" s="7">
        <f>D90*F90</f>
        <v>0</v>
      </c>
    </row>
    <row r="91" spans="1:8" ht="68.25" customHeight="1">
      <c r="A91" s="25" t="s">
        <v>189</v>
      </c>
      <c r="B91" s="5" t="s">
        <v>234</v>
      </c>
      <c r="C91" s="2" t="s">
        <v>11</v>
      </c>
      <c r="D91" s="6">
        <v>3.19</v>
      </c>
      <c r="E91" s="6" t="s">
        <v>8</v>
      </c>
      <c r="F91" s="7"/>
      <c r="G91" s="2" t="s">
        <v>9</v>
      </c>
      <c r="H91" s="7">
        <f>D91*F91</f>
        <v>0</v>
      </c>
    </row>
    <row r="92" spans="1:8" ht="12.75">
      <c r="A92" s="25"/>
      <c r="B92" s="5"/>
      <c r="D92" s="159"/>
      <c r="E92" s="6"/>
      <c r="F92" s="7"/>
      <c r="H92" s="7"/>
    </row>
    <row r="93" spans="1:8" ht="81" customHeight="1">
      <c r="A93" s="25" t="s">
        <v>190</v>
      </c>
      <c r="B93" s="5" t="s">
        <v>98</v>
      </c>
      <c r="C93" s="2" t="s">
        <v>11</v>
      </c>
      <c r="D93" s="6">
        <v>12.36</v>
      </c>
      <c r="E93" s="6" t="s">
        <v>8</v>
      </c>
      <c r="F93" s="7"/>
      <c r="G93" s="2" t="s">
        <v>9</v>
      </c>
      <c r="H93" s="7">
        <f>D93*F93</f>
        <v>0</v>
      </c>
    </row>
    <row r="94" spans="1:8" ht="13.5" thickBot="1">
      <c r="A94" s="28"/>
      <c r="B94" s="24"/>
      <c r="C94" s="12"/>
      <c r="D94" s="11"/>
      <c r="E94" s="11"/>
      <c r="F94" s="10"/>
      <c r="G94" s="9"/>
      <c r="H94" s="10"/>
    </row>
    <row r="95" spans="1:8" ht="15.75">
      <c r="A95" s="29" t="s">
        <v>27</v>
      </c>
      <c r="B95" s="558" t="s">
        <v>29</v>
      </c>
      <c r="C95" s="558"/>
      <c r="D95" s="558"/>
      <c r="E95" s="15" t="s">
        <v>9</v>
      </c>
      <c r="F95" s="557">
        <f>SUM(H83:H93)</f>
        <v>0</v>
      </c>
      <c r="G95" s="557"/>
      <c r="H95" s="557"/>
    </row>
    <row r="96" spans="1:8" ht="15.75">
      <c r="A96" s="29"/>
      <c r="B96" s="34"/>
      <c r="C96" s="34"/>
      <c r="D96" s="123"/>
      <c r="E96" s="15"/>
      <c r="F96" s="16"/>
      <c r="G96" s="16"/>
      <c r="H96" s="16"/>
    </row>
    <row r="97" spans="1:8" ht="15.75">
      <c r="A97" s="56" t="s">
        <v>23</v>
      </c>
      <c r="B97" s="569" t="s">
        <v>16</v>
      </c>
      <c r="C97" s="569"/>
      <c r="D97" s="569"/>
      <c r="E97" s="6"/>
      <c r="F97" s="7"/>
      <c r="H97" s="7"/>
    </row>
    <row r="98" spans="1:8" ht="12.75">
      <c r="A98" s="25"/>
      <c r="B98" s="5"/>
      <c r="D98" s="6"/>
      <c r="E98" s="6"/>
      <c r="F98" s="7"/>
      <c r="H98" s="7"/>
    </row>
    <row r="99" spans="1:8" ht="15.75">
      <c r="A99" s="56"/>
      <c r="B99" s="150" t="s">
        <v>100</v>
      </c>
      <c r="C99" s="151"/>
      <c r="D99" s="151"/>
      <c r="E99" s="112"/>
      <c r="F99" s="7"/>
      <c r="H99" s="7"/>
    </row>
    <row r="100" spans="1:8" ht="15.75">
      <c r="A100" s="56"/>
      <c r="B100" s="150" t="s">
        <v>101</v>
      </c>
      <c r="C100" s="151"/>
      <c r="D100" s="151"/>
      <c r="E100" s="112"/>
      <c r="F100" s="7"/>
      <c r="H100" s="7"/>
    </row>
    <row r="101" spans="1:8" ht="15.75">
      <c r="A101" s="56"/>
      <c r="B101" s="150" t="s">
        <v>102</v>
      </c>
      <c r="C101" s="151"/>
      <c r="D101" s="151"/>
      <c r="E101" s="112"/>
      <c r="F101" s="7"/>
      <c r="H101" s="7"/>
    </row>
    <row r="102" spans="1:8" ht="12.75" customHeight="1">
      <c r="A102" s="56"/>
      <c r="B102" s="141"/>
      <c r="C102" s="141"/>
      <c r="D102" s="141"/>
      <c r="E102" s="112"/>
      <c r="F102" s="7"/>
      <c r="H102" s="7"/>
    </row>
    <row r="103" spans="1:8" ht="12.75" customHeight="1">
      <c r="A103" s="56"/>
      <c r="B103" s="141"/>
      <c r="C103" s="141"/>
      <c r="D103" s="141"/>
      <c r="E103" s="112"/>
      <c r="F103" s="7"/>
      <c r="H103" s="7"/>
    </row>
    <row r="104" spans="1:8" ht="51">
      <c r="A104" s="25" t="s">
        <v>20</v>
      </c>
      <c r="B104" s="5" t="s">
        <v>230</v>
      </c>
      <c r="C104" s="2" t="s">
        <v>11</v>
      </c>
      <c r="D104" s="6">
        <v>2.47</v>
      </c>
      <c r="E104" s="6" t="s">
        <v>8</v>
      </c>
      <c r="F104" s="7"/>
      <c r="G104" s="2" t="s">
        <v>9</v>
      </c>
      <c r="H104" s="7">
        <f>D104*F104</f>
        <v>0</v>
      </c>
    </row>
    <row r="105" spans="1:8" ht="12.75">
      <c r="A105" s="25"/>
      <c r="B105" s="5"/>
      <c r="D105" s="6"/>
      <c r="E105" s="6"/>
      <c r="F105" s="7"/>
      <c r="H105" s="7"/>
    </row>
    <row r="106" spans="1:8" ht="51">
      <c r="A106" s="27" t="s">
        <v>21</v>
      </c>
      <c r="B106" s="152" t="s">
        <v>103</v>
      </c>
      <c r="C106" s="2" t="s">
        <v>11</v>
      </c>
      <c r="D106" s="6">
        <v>1.23</v>
      </c>
      <c r="E106" s="112" t="s">
        <v>8</v>
      </c>
      <c r="F106" s="7"/>
      <c r="G106" s="2" t="s">
        <v>9</v>
      </c>
      <c r="H106" s="7">
        <f>D106*F106</f>
        <v>0</v>
      </c>
    </row>
    <row r="107" spans="1:8" ht="12.75">
      <c r="A107" s="27"/>
      <c r="B107" s="152"/>
      <c r="D107" s="6"/>
      <c r="E107" s="112"/>
      <c r="F107" s="7"/>
      <c r="H107" s="7"/>
    </row>
    <row r="108" spans="1:8" ht="66.75">
      <c r="A108" s="25" t="s">
        <v>33</v>
      </c>
      <c r="B108" s="5" t="s">
        <v>110</v>
      </c>
      <c r="D108" s="6"/>
      <c r="E108" s="6"/>
      <c r="F108" s="7"/>
      <c r="H108" s="7">
        <f aca="true" t="shared" si="0" ref="H108:H127">D108*F108</f>
        <v>0</v>
      </c>
    </row>
    <row r="109" spans="1:8" ht="15.75">
      <c r="A109" s="25"/>
      <c r="B109" s="5" t="s">
        <v>17</v>
      </c>
      <c r="C109" s="2" t="s">
        <v>11</v>
      </c>
      <c r="D109" s="6">
        <v>19.78</v>
      </c>
      <c r="E109" s="6" t="s">
        <v>8</v>
      </c>
      <c r="F109" s="7"/>
      <c r="G109" s="2" t="s">
        <v>9</v>
      </c>
      <c r="H109" s="7">
        <f t="shared" si="0"/>
        <v>0</v>
      </c>
    </row>
    <row r="110" spans="1:8" ht="15.75">
      <c r="A110" s="25"/>
      <c r="B110" s="5" t="s">
        <v>18</v>
      </c>
      <c r="C110" s="2" t="s">
        <v>10</v>
      </c>
      <c r="D110" s="6">
        <v>73.28</v>
      </c>
      <c r="E110" s="6" t="s">
        <v>8</v>
      </c>
      <c r="F110" s="7"/>
      <c r="G110" s="2" t="s">
        <v>9</v>
      </c>
      <c r="H110" s="7">
        <f>D110*F110</f>
        <v>0</v>
      </c>
    </row>
    <row r="111" ht="12.75">
      <c r="H111" s="7">
        <f t="shared" si="0"/>
        <v>0</v>
      </c>
    </row>
    <row r="112" spans="1:8" ht="79.5">
      <c r="A112" s="25" t="s">
        <v>53</v>
      </c>
      <c r="B112" s="8" t="s">
        <v>111</v>
      </c>
      <c r="D112" s="6"/>
      <c r="E112" s="6"/>
      <c r="F112" s="7"/>
      <c r="H112" s="7">
        <f t="shared" si="0"/>
        <v>0</v>
      </c>
    </row>
    <row r="113" spans="1:8" ht="15.75">
      <c r="A113" s="25"/>
      <c r="B113" s="37" t="s">
        <v>17</v>
      </c>
      <c r="C113" s="2" t="s">
        <v>11</v>
      </c>
      <c r="D113" s="6">
        <v>7.05</v>
      </c>
      <c r="E113" s="6" t="s">
        <v>8</v>
      </c>
      <c r="F113" s="7"/>
      <c r="G113" s="2" t="s">
        <v>9</v>
      </c>
      <c r="H113" s="7">
        <f t="shared" si="0"/>
        <v>0</v>
      </c>
    </row>
    <row r="114" spans="1:8" ht="15.75">
      <c r="A114" s="25"/>
      <c r="B114" s="37" t="s">
        <v>18</v>
      </c>
      <c r="C114" s="2" t="s">
        <v>10</v>
      </c>
      <c r="D114" s="6">
        <v>46.4</v>
      </c>
      <c r="E114" s="6" t="s">
        <v>8</v>
      </c>
      <c r="F114" s="7"/>
      <c r="G114" s="2" t="s">
        <v>9</v>
      </c>
      <c r="H114" s="7">
        <f t="shared" si="0"/>
        <v>0</v>
      </c>
    </row>
    <row r="115" spans="1:8" ht="12.75">
      <c r="A115" s="25"/>
      <c r="B115" s="37"/>
      <c r="D115" s="6"/>
      <c r="E115" s="6"/>
      <c r="F115" s="7"/>
      <c r="H115" s="7">
        <f t="shared" si="0"/>
        <v>0</v>
      </c>
    </row>
    <row r="116" spans="1:8" ht="92.25">
      <c r="A116" s="25" t="s">
        <v>34</v>
      </c>
      <c r="B116" s="5" t="s">
        <v>251</v>
      </c>
      <c r="D116" s="6"/>
      <c r="E116" s="6"/>
      <c r="F116" s="7"/>
      <c r="H116" s="7">
        <f t="shared" si="0"/>
        <v>0</v>
      </c>
    </row>
    <row r="117" spans="2:8" ht="15.75">
      <c r="B117" s="37" t="s">
        <v>17</v>
      </c>
      <c r="C117" s="2" t="s">
        <v>11</v>
      </c>
      <c r="D117" s="6">
        <v>9.1</v>
      </c>
      <c r="E117" s="6" t="s">
        <v>8</v>
      </c>
      <c r="F117" s="7"/>
      <c r="G117" s="2" t="s">
        <v>9</v>
      </c>
      <c r="H117" s="7">
        <f t="shared" si="0"/>
        <v>0</v>
      </c>
    </row>
    <row r="118" spans="1:8" ht="15.75">
      <c r="A118" s="3"/>
      <c r="B118" s="37" t="s">
        <v>18</v>
      </c>
      <c r="C118" s="2" t="s">
        <v>10</v>
      </c>
      <c r="D118" s="6">
        <v>4.3</v>
      </c>
      <c r="E118" s="6" t="s">
        <v>8</v>
      </c>
      <c r="F118" s="7"/>
      <c r="G118" s="2" t="s">
        <v>9</v>
      </c>
      <c r="H118" s="7">
        <f t="shared" si="0"/>
        <v>0</v>
      </c>
    </row>
    <row r="119" spans="1:8" ht="12.75">
      <c r="A119" s="3"/>
      <c r="B119" s="37"/>
      <c r="D119" s="6"/>
      <c r="E119" s="6"/>
      <c r="F119" s="7"/>
      <c r="H119" s="7">
        <f t="shared" si="0"/>
        <v>0</v>
      </c>
    </row>
    <row r="120" spans="1:8" ht="70.5" customHeight="1">
      <c r="A120" s="25" t="s">
        <v>35</v>
      </c>
      <c r="B120" s="5" t="s">
        <v>99</v>
      </c>
      <c r="D120" s="6"/>
      <c r="E120" s="6"/>
      <c r="F120" s="7"/>
      <c r="H120" s="7">
        <f>D120*F120</f>
        <v>0</v>
      </c>
    </row>
    <row r="121" spans="2:8" ht="15.75">
      <c r="B121" s="37" t="s">
        <v>17</v>
      </c>
      <c r="C121" s="2" t="s">
        <v>11</v>
      </c>
      <c r="D121" s="6">
        <v>0.82</v>
      </c>
      <c r="E121" s="6" t="s">
        <v>8</v>
      </c>
      <c r="F121" s="7"/>
      <c r="G121" s="2" t="s">
        <v>9</v>
      </c>
      <c r="H121" s="7">
        <f>D121*F121</f>
        <v>0</v>
      </c>
    </row>
    <row r="122" spans="1:8" ht="15.75">
      <c r="A122" s="3"/>
      <c r="B122" s="37" t="s">
        <v>18</v>
      </c>
      <c r="C122" s="2" t="s">
        <v>10</v>
      </c>
      <c r="D122" s="6">
        <v>1.05</v>
      </c>
      <c r="E122" s="6" t="s">
        <v>8</v>
      </c>
      <c r="F122" s="7"/>
      <c r="G122" s="2" t="s">
        <v>9</v>
      </c>
      <c r="H122" s="7">
        <f>D122*F122</f>
        <v>0</v>
      </c>
    </row>
    <row r="123" spans="1:8" ht="12.75">
      <c r="A123" s="3"/>
      <c r="B123" s="37"/>
      <c r="D123" s="6"/>
      <c r="E123" s="6"/>
      <c r="F123" s="7"/>
      <c r="H123" s="7">
        <f>D123*F123</f>
        <v>0</v>
      </c>
    </row>
    <row r="124" spans="1:8" ht="40.5" customHeight="1">
      <c r="A124" s="25" t="s">
        <v>235</v>
      </c>
      <c r="B124" s="5" t="s">
        <v>77</v>
      </c>
      <c r="C124" s="2" t="s">
        <v>10</v>
      </c>
      <c r="D124" s="6">
        <v>75.9</v>
      </c>
      <c r="E124" s="6" t="s">
        <v>8</v>
      </c>
      <c r="F124" s="7"/>
      <c r="G124" s="2" t="s">
        <v>9</v>
      </c>
      <c r="H124" s="7">
        <f t="shared" si="0"/>
        <v>0</v>
      </c>
    </row>
    <row r="125" spans="1:8" ht="12.75">
      <c r="A125" s="25"/>
      <c r="B125" s="5"/>
      <c r="D125" s="6"/>
      <c r="E125" s="6"/>
      <c r="F125" s="7"/>
      <c r="H125" s="7"/>
    </row>
    <row r="126" spans="1:8" ht="28.5" customHeight="1">
      <c r="A126" s="25" t="s">
        <v>236</v>
      </c>
      <c r="B126" s="38" t="s">
        <v>78</v>
      </c>
      <c r="C126" s="14"/>
      <c r="D126" s="21"/>
      <c r="E126" s="6"/>
      <c r="F126" s="7"/>
      <c r="H126" s="7">
        <f t="shared" si="0"/>
        <v>0</v>
      </c>
    </row>
    <row r="127" spans="1:8" ht="15.75">
      <c r="A127" s="3"/>
      <c r="B127" s="37" t="s">
        <v>17</v>
      </c>
      <c r="C127" s="2" t="s">
        <v>11</v>
      </c>
      <c r="D127" s="6">
        <v>1.92</v>
      </c>
      <c r="E127" s="6" t="s">
        <v>8</v>
      </c>
      <c r="F127" s="7"/>
      <c r="G127" s="2" t="s">
        <v>9</v>
      </c>
      <c r="H127" s="7">
        <f t="shared" si="0"/>
        <v>0</v>
      </c>
    </row>
    <row r="128" spans="1:8" ht="15.75">
      <c r="A128" s="3"/>
      <c r="B128" s="37" t="s">
        <v>18</v>
      </c>
      <c r="C128" s="2" t="s">
        <v>10</v>
      </c>
      <c r="D128" s="6">
        <v>5.44</v>
      </c>
      <c r="E128" s="6" t="s">
        <v>8</v>
      </c>
      <c r="F128" s="7"/>
      <c r="G128" s="2" t="s">
        <v>9</v>
      </c>
      <c r="H128" s="7">
        <f>D128*F128</f>
        <v>0</v>
      </c>
    </row>
    <row r="129" spans="1:8" ht="12.75">
      <c r="A129" s="3"/>
      <c r="B129" s="37"/>
      <c r="D129" s="6"/>
      <c r="E129" s="6"/>
      <c r="F129" s="7"/>
      <c r="H129" s="7"/>
    </row>
    <row r="130" spans="1:8" ht="41.25" customHeight="1">
      <c r="A130" s="25" t="s">
        <v>237</v>
      </c>
      <c r="B130" s="38" t="s">
        <v>232</v>
      </c>
      <c r="C130" s="14"/>
      <c r="D130" s="21"/>
      <c r="E130" s="6"/>
      <c r="F130" s="7"/>
      <c r="H130" s="7">
        <f>D130*F130</f>
        <v>0</v>
      </c>
    </row>
    <row r="131" spans="1:8" ht="15.75">
      <c r="A131" s="3"/>
      <c r="B131" s="37" t="s">
        <v>17</v>
      </c>
      <c r="C131" s="2" t="s">
        <v>11</v>
      </c>
      <c r="D131" s="6">
        <v>2.7</v>
      </c>
      <c r="E131" s="6" t="s">
        <v>8</v>
      </c>
      <c r="F131" s="7"/>
      <c r="G131" s="2" t="s">
        <v>9</v>
      </c>
      <c r="H131" s="7">
        <f>D131*F131</f>
        <v>0</v>
      </c>
    </row>
    <row r="132" spans="1:8" ht="15.75">
      <c r="A132" s="3"/>
      <c r="B132" s="37" t="s">
        <v>18</v>
      </c>
      <c r="C132" s="2" t="s">
        <v>10</v>
      </c>
      <c r="D132" s="6">
        <v>36</v>
      </c>
      <c r="E132" s="6" t="s">
        <v>8</v>
      </c>
      <c r="F132" s="7"/>
      <c r="G132" s="2" t="s">
        <v>9</v>
      </c>
      <c r="H132" s="7">
        <f>D132*F132</f>
        <v>0</v>
      </c>
    </row>
    <row r="133" spans="1:8" ht="12.75">
      <c r="A133" s="3"/>
      <c r="B133" s="37"/>
      <c r="D133" s="6"/>
      <c r="E133" s="6"/>
      <c r="F133" s="7"/>
      <c r="H133" s="7"/>
    </row>
    <row r="134" spans="1:8" ht="46.5" customHeight="1">
      <c r="A134" s="25" t="s">
        <v>238</v>
      </c>
      <c r="B134" s="38" t="s">
        <v>233</v>
      </c>
      <c r="C134" s="14"/>
      <c r="D134" s="21"/>
      <c r="E134" s="6"/>
      <c r="F134" s="7"/>
      <c r="H134" s="7"/>
    </row>
    <row r="135" spans="2:8" ht="15.75">
      <c r="B135" s="37" t="s">
        <v>17</v>
      </c>
      <c r="C135" s="2" t="s">
        <v>11</v>
      </c>
      <c r="D135" s="6">
        <v>0.54</v>
      </c>
      <c r="E135" s="6" t="s">
        <v>8</v>
      </c>
      <c r="F135" s="7"/>
      <c r="G135" s="2" t="s">
        <v>9</v>
      </c>
      <c r="H135" s="7">
        <f>D135*F135</f>
        <v>0</v>
      </c>
    </row>
    <row r="136" spans="2:8" ht="15.75">
      <c r="B136" s="37" t="s">
        <v>18</v>
      </c>
      <c r="C136" s="2" t="s">
        <v>10</v>
      </c>
      <c r="D136" s="6">
        <v>6.3</v>
      </c>
      <c r="E136" s="6" t="s">
        <v>8</v>
      </c>
      <c r="F136" s="7"/>
      <c r="G136" s="2" t="s">
        <v>9</v>
      </c>
      <c r="H136" s="7">
        <f>D136*F136</f>
        <v>0</v>
      </c>
    </row>
    <row r="137" spans="2:8" ht="12.75">
      <c r="B137" s="37"/>
      <c r="D137" s="6"/>
      <c r="E137" s="6"/>
      <c r="F137" s="7"/>
      <c r="H137" s="7"/>
    </row>
    <row r="138" spans="1:8" ht="57.75" customHeight="1">
      <c r="A138" s="25" t="s">
        <v>239</v>
      </c>
      <c r="B138" s="5" t="s">
        <v>231</v>
      </c>
      <c r="C138" s="2" t="s">
        <v>6</v>
      </c>
      <c r="D138" s="6">
        <v>1.1</v>
      </c>
      <c r="E138" s="6" t="s">
        <v>8</v>
      </c>
      <c r="F138" s="7"/>
      <c r="G138" s="2" t="s">
        <v>9</v>
      </c>
      <c r="H138" s="7">
        <f>D138*F138</f>
        <v>0</v>
      </c>
    </row>
    <row r="139" spans="2:8" ht="12.75">
      <c r="B139" s="37"/>
      <c r="D139" s="6"/>
      <c r="E139" s="6"/>
      <c r="F139" s="7"/>
      <c r="H139" s="7"/>
    </row>
    <row r="140" spans="1:8" ht="83.25" customHeight="1">
      <c r="A140" s="25" t="s">
        <v>240</v>
      </c>
      <c r="B140" s="8" t="s">
        <v>109</v>
      </c>
      <c r="D140" s="6"/>
      <c r="E140" s="6"/>
      <c r="F140" s="7"/>
      <c r="H140" s="7"/>
    </row>
    <row r="141" spans="2:8" ht="12.75">
      <c r="B141" s="37" t="s">
        <v>79</v>
      </c>
      <c r="C141" s="2" t="s">
        <v>19</v>
      </c>
      <c r="D141" s="6">
        <v>800</v>
      </c>
      <c r="E141" s="6" t="s">
        <v>8</v>
      </c>
      <c r="F141" s="7"/>
      <c r="G141" s="2" t="s">
        <v>9</v>
      </c>
      <c r="H141" s="7">
        <f>D141*F141</f>
        <v>0</v>
      </c>
    </row>
    <row r="142" spans="1:8" ht="12.75">
      <c r="A142" s="27"/>
      <c r="B142" s="36" t="s">
        <v>32</v>
      </c>
      <c r="C142" s="19" t="s">
        <v>19</v>
      </c>
      <c r="D142" s="17">
        <v>3675</v>
      </c>
      <c r="E142" s="17" t="s">
        <v>8</v>
      </c>
      <c r="F142" s="18"/>
      <c r="G142" s="19" t="s">
        <v>9</v>
      </c>
      <c r="H142" s="18">
        <f>D142*F142</f>
        <v>0</v>
      </c>
    </row>
    <row r="143" spans="1:10" ht="13.5" thickBot="1">
      <c r="A143" s="28"/>
      <c r="B143" s="24"/>
      <c r="C143" s="12"/>
      <c r="D143" s="11"/>
      <c r="E143" s="11"/>
      <c r="F143" s="10"/>
      <c r="G143" s="9"/>
      <c r="H143" s="10"/>
      <c r="J143" s="3">
        <f>SUM(J117:J125)</f>
        <v>0</v>
      </c>
    </row>
    <row r="144" spans="1:8" ht="15.75">
      <c r="A144" s="29" t="s">
        <v>25</v>
      </c>
      <c r="B144" s="574" t="s">
        <v>7</v>
      </c>
      <c r="C144" s="574"/>
      <c r="D144" s="574"/>
      <c r="E144" s="15" t="s">
        <v>9</v>
      </c>
      <c r="F144" s="564">
        <f>SUM(H106:H143)</f>
        <v>0</v>
      </c>
      <c r="G144" s="564"/>
      <c r="H144" s="564"/>
    </row>
    <row r="145" spans="1:8" ht="15.75">
      <c r="A145" s="29"/>
      <c r="B145" s="35"/>
      <c r="C145" s="35"/>
      <c r="D145" s="124"/>
      <c r="E145" s="15"/>
      <c r="F145" s="16"/>
      <c r="G145" s="16"/>
      <c r="H145" s="16"/>
    </row>
    <row r="146" spans="1:8" ht="15.75">
      <c r="A146" s="29"/>
      <c r="B146" s="35"/>
      <c r="C146" s="35"/>
      <c r="D146" s="124"/>
      <c r="E146" s="15"/>
      <c r="F146" s="16"/>
      <c r="G146" s="16"/>
      <c r="H146" s="16"/>
    </row>
    <row r="147" spans="1:8" ht="15.75">
      <c r="A147" s="56" t="s">
        <v>36</v>
      </c>
      <c r="B147" s="569" t="s">
        <v>24</v>
      </c>
      <c r="C147" s="569"/>
      <c r="D147" s="569"/>
      <c r="E147" s="6"/>
      <c r="F147" s="7"/>
      <c r="H147" s="7"/>
    </row>
    <row r="148" spans="2:8" ht="12.75">
      <c r="B148" s="37"/>
      <c r="D148" s="6"/>
      <c r="E148" s="6"/>
      <c r="F148" s="7"/>
      <c r="H148" s="7"/>
    </row>
    <row r="149" spans="1:8" ht="68.25" customHeight="1">
      <c r="A149" s="25" t="s">
        <v>37</v>
      </c>
      <c r="B149" s="5" t="s">
        <v>252</v>
      </c>
      <c r="C149" s="2" t="s">
        <v>11</v>
      </c>
      <c r="D149" s="6">
        <v>19.59</v>
      </c>
      <c r="E149" s="6" t="s">
        <v>8</v>
      </c>
      <c r="F149" s="7"/>
      <c r="G149" s="2" t="s">
        <v>9</v>
      </c>
      <c r="H149" s="7">
        <f>D149*F149</f>
        <v>0</v>
      </c>
    </row>
    <row r="150" spans="1:8" ht="12.75">
      <c r="A150" s="25"/>
      <c r="B150" s="5"/>
      <c r="D150" s="6"/>
      <c r="E150" s="6"/>
      <c r="F150" s="7"/>
      <c r="H150" s="7"/>
    </row>
    <row r="151" spans="1:8" ht="57" customHeight="1">
      <c r="A151" s="25" t="s">
        <v>38</v>
      </c>
      <c r="B151" s="5" t="s">
        <v>104</v>
      </c>
      <c r="C151" s="2" t="s">
        <v>10</v>
      </c>
      <c r="D151" s="6">
        <v>22.5</v>
      </c>
      <c r="E151" s="6" t="s">
        <v>8</v>
      </c>
      <c r="F151" s="7"/>
      <c r="G151" s="2" t="s">
        <v>9</v>
      </c>
      <c r="H151" s="7">
        <f>D151*F151</f>
        <v>0</v>
      </c>
    </row>
    <row r="152" spans="1:8" ht="12.75">
      <c r="A152" s="25"/>
      <c r="B152" s="5"/>
      <c r="D152" s="6"/>
      <c r="E152" s="6"/>
      <c r="F152" s="7"/>
      <c r="H152" s="7"/>
    </row>
    <row r="153" spans="1:8" ht="280.5">
      <c r="A153" s="25" t="s">
        <v>39</v>
      </c>
      <c r="B153" s="5" t="s">
        <v>150</v>
      </c>
      <c r="D153" s="6"/>
      <c r="E153" s="6"/>
      <c r="F153" s="7"/>
      <c r="H153" s="7"/>
    </row>
    <row r="154" spans="1:8" ht="15.75">
      <c r="A154" s="25"/>
      <c r="B154" s="162" t="s">
        <v>118</v>
      </c>
      <c r="C154" s="2" t="s">
        <v>10</v>
      </c>
      <c r="D154" s="6">
        <v>155.85</v>
      </c>
      <c r="E154" s="6" t="s">
        <v>8</v>
      </c>
      <c r="F154" s="7"/>
      <c r="G154" s="2" t="s">
        <v>9</v>
      </c>
      <c r="H154" s="7">
        <f>D154*F154</f>
        <v>0</v>
      </c>
    </row>
    <row r="155" spans="1:8" ht="15.75">
      <c r="A155" s="25"/>
      <c r="B155" s="162" t="s">
        <v>119</v>
      </c>
      <c r="C155" s="2" t="s">
        <v>10</v>
      </c>
      <c r="D155" s="6">
        <v>64.73</v>
      </c>
      <c r="E155" s="6" t="s">
        <v>8</v>
      </c>
      <c r="F155" s="7"/>
      <c r="G155" s="2" t="s">
        <v>9</v>
      </c>
      <c r="H155" s="7">
        <f>D155*F155</f>
        <v>0</v>
      </c>
    </row>
    <row r="156" spans="1:8" ht="12.75">
      <c r="A156" s="25"/>
      <c r="B156" s="5"/>
      <c r="D156" s="6"/>
      <c r="E156" s="6"/>
      <c r="F156" s="7"/>
      <c r="H156" s="7"/>
    </row>
    <row r="157" spans="1:8" ht="140.25">
      <c r="A157" s="25" t="s">
        <v>40</v>
      </c>
      <c r="B157" s="5" t="s">
        <v>120</v>
      </c>
      <c r="C157" s="2" t="s">
        <v>10</v>
      </c>
      <c r="D157" s="6">
        <v>66.23</v>
      </c>
      <c r="E157" s="6" t="s">
        <v>8</v>
      </c>
      <c r="F157" s="7"/>
      <c r="G157" s="2" t="s">
        <v>9</v>
      </c>
      <c r="H157" s="7">
        <f>D157*F157</f>
        <v>0</v>
      </c>
    </row>
    <row r="158" spans="1:8" ht="12.75">
      <c r="A158" s="25"/>
      <c r="B158" s="5"/>
      <c r="D158" s="6"/>
      <c r="E158" s="6"/>
      <c r="F158" s="7"/>
      <c r="H158" s="7"/>
    </row>
    <row r="159" spans="1:8" ht="81" customHeight="1">
      <c r="A159" s="25" t="s">
        <v>41</v>
      </c>
      <c r="B159" s="5" t="s">
        <v>122</v>
      </c>
      <c r="C159" s="2" t="s">
        <v>10</v>
      </c>
      <c r="D159" s="6">
        <v>29.67</v>
      </c>
      <c r="E159" s="6" t="s">
        <v>8</v>
      </c>
      <c r="F159" s="7"/>
      <c r="G159" s="2" t="s">
        <v>9</v>
      </c>
      <c r="H159" s="7">
        <f>D159*F159</f>
        <v>0</v>
      </c>
    </row>
    <row r="160" spans="1:8" ht="12.75">
      <c r="A160" s="25"/>
      <c r="B160" s="5"/>
      <c r="D160" s="6"/>
      <c r="E160" s="6"/>
      <c r="F160" s="7"/>
      <c r="H160" s="7"/>
    </row>
    <row r="161" spans="1:8" ht="107.25" customHeight="1">
      <c r="A161" s="25" t="s">
        <v>86</v>
      </c>
      <c r="B161" s="5" t="s">
        <v>105</v>
      </c>
      <c r="D161" s="6"/>
      <c r="E161" s="6"/>
      <c r="F161" s="7"/>
      <c r="H161" s="7">
        <f>D161*F161</f>
        <v>0</v>
      </c>
    </row>
    <row r="162" spans="1:8" ht="12.75">
      <c r="A162" s="25"/>
      <c r="B162" s="5" t="s">
        <v>3</v>
      </c>
      <c r="C162" s="2" t="s">
        <v>4</v>
      </c>
      <c r="D162" s="6">
        <v>10</v>
      </c>
      <c r="E162" s="6" t="s">
        <v>8</v>
      </c>
      <c r="F162" s="7"/>
      <c r="G162" s="2" t="s">
        <v>9</v>
      </c>
      <c r="H162" s="7">
        <f>D162*F162</f>
        <v>0</v>
      </c>
    </row>
    <row r="163" spans="1:8" ht="12.75">
      <c r="A163" s="25"/>
      <c r="B163" s="5" t="s">
        <v>5</v>
      </c>
      <c r="C163" s="2" t="s">
        <v>4</v>
      </c>
      <c r="D163" s="6">
        <v>20</v>
      </c>
      <c r="E163" s="6" t="s">
        <v>8</v>
      </c>
      <c r="F163" s="7"/>
      <c r="G163" s="2" t="s">
        <v>9</v>
      </c>
      <c r="H163" s="7">
        <f>D163*F163</f>
        <v>0</v>
      </c>
    </row>
    <row r="164" spans="1:8" ht="12.75">
      <c r="A164" s="25"/>
      <c r="B164" s="5"/>
      <c r="D164" s="6"/>
      <c r="E164" s="6"/>
      <c r="F164" s="7"/>
      <c r="H164" s="7"/>
    </row>
    <row r="165" spans="1:8" ht="38.25">
      <c r="A165" s="25" t="s">
        <v>87</v>
      </c>
      <c r="B165" s="5" t="s">
        <v>229</v>
      </c>
      <c r="C165" s="2" t="s">
        <v>10</v>
      </c>
      <c r="D165" s="6">
        <v>75.9</v>
      </c>
      <c r="E165" s="6" t="s">
        <v>8</v>
      </c>
      <c r="F165" s="7"/>
      <c r="G165" s="2" t="s">
        <v>9</v>
      </c>
      <c r="H165" s="7">
        <f>D165*F165</f>
        <v>0</v>
      </c>
    </row>
    <row r="166" spans="1:8" ht="13.5" thickBot="1">
      <c r="A166" s="28"/>
      <c r="B166" s="24"/>
      <c r="C166" s="9"/>
      <c r="D166" s="11"/>
      <c r="E166" s="11"/>
      <c r="F166" s="10"/>
      <c r="G166" s="9"/>
      <c r="H166" s="10"/>
    </row>
    <row r="167" spans="1:8" ht="15.75">
      <c r="A167" s="44" t="s">
        <v>51</v>
      </c>
      <c r="B167" s="573" t="s">
        <v>26</v>
      </c>
      <c r="C167" s="573"/>
      <c r="D167" s="573"/>
      <c r="E167" s="23" t="s">
        <v>9</v>
      </c>
      <c r="F167" s="564">
        <f>SUM(H148:H165)</f>
        <v>0</v>
      </c>
      <c r="G167" s="564"/>
      <c r="H167" s="564"/>
    </row>
    <row r="168" spans="1:8" ht="15.75">
      <c r="A168" s="44"/>
      <c r="B168" s="34"/>
      <c r="C168" s="34"/>
      <c r="D168" s="123"/>
      <c r="E168" s="23"/>
      <c r="F168" s="16"/>
      <c r="G168" s="16"/>
      <c r="H168" s="16"/>
    </row>
    <row r="169" spans="1:2" ht="15.75">
      <c r="A169" s="57" t="s">
        <v>44</v>
      </c>
      <c r="B169" s="58" t="s">
        <v>43</v>
      </c>
    </row>
    <row r="171" spans="1:2" ht="143.25">
      <c r="A171" s="25" t="s">
        <v>54</v>
      </c>
      <c r="B171" s="33" t="s">
        <v>254</v>
      </c>
    </row>
    <row r="172" ht="12.75">
      <c r="B172" s="137" t="s">
        <v>83</v>
      </c>
    </row>
    <row r="173" spans="2:8" ht="15.75">
      <c r="B173" s="137" t="s">
        <v>227</v>
      </c>
      <c r="C173" s="2" t="s">
        <v>10</v>
      </c>
      <c r="D173" s="6">
        <v>60.83</v>
      </c>
      <c r="E173" s="6" t="s">
        <v>8</v>
      </c>
      <c r="F173" s="7"/>
      <c r="G173" s="2" t="s">
        <v>9</v>
      </c>
      <c r="H173" s="7">
        <f>D173*F173</f>
        <v>0</v>
      </c>
    </row>
    <row r="174" spans="2:8" ht="12.75">
      <c r="B174" s="137"/>
      <c r="D174" s="6"/>
      <c r="E174" s="6"/>
      <c r="F174" s="7"/>
      <c r="H174" s="7"/>
    </row>
    <row r="175" spans="1:8" ht="82.5" customHeight="1">
      <c r="A175" s="25" t="s">
        <v>45</v>
      </c>
      <c r="B175" s="136" t="s">
        <v>80</v>
      </c>
      <c r="C175" s="2" t="s">
        <v>10</v>
      </c>
      <c r="D175" s="6">
        <v>0.9</v>
      </c>
      <c r="E175" s="6" t="s">
        <v>8</v>
      </c>
      <c r="F175" s="7"/>
      <c r="G175" s="2" t="s">
        <v>9</v>
      </c>
      <c r="H175" s="7">
        <f>D175*F175</f>
        <v>0</v>
      </c>
    </row>
    <row r="177" spans="1:8" ht="94.5" customHeight="1">
      <c r="A177" s="25" t="s">
        <v>81</v>
      </c>
      <c r="B177" s="33" t="s">
        <v>228</v>
      </c>
      <c r="C177" s="2" t="s">
        <v>10</v>
      </c>
      <c r="D177" s="6">
        <v>27.5</v>
      </c>
      <c r="E177" s="6" t="s">
        <v>8</v>
      </c>
      <c r="F177" s="7"/>
      <c r="G177" s="2" t="s">
        <v>9</v>
      </c>
      <c r="H177" s="7">
        <f>D177*F177</f>
        <v>0</v>
      </c>
    </row>
    <row r="178" spans="1:8" ht="12.75">
      <c r="A178" s="25"/>
      <c r="B178" s="33"/>
      <c r="D178" s="6"/>
      <c r="E178" s="6"/>
      <c r="F178" s="7"/>
      <c r="H178" s="7"/>
    </row>
    <row r="179" spans="1:8" ht="76.5">
      <c r="A179" s="25" t="s">
        <v>82</v>
      </c>
      <c r="B179" s="33" t="s">
        <v>125</v>
      </c>
      <c r="C179" s="2" t="s">
        <v>10</v>
      </c>
      <c r="D179" s="6">
        <v>75.9</v>
      </c>
      <c r="E179" s="6" t="s">
        <v>8</v>
      </c>
      <c r="F179" s="7"/>
      <c r="G179" s="2" t="s">
        <v>9</v>
      </c>
      <c r="H179" s="7">
        <f>D179*F179</f>
        <v>0</v>
      </c>
    </row>
    <row r="180" spans="1:8" ht="13.5" thickBot="1">
      <c r="A180" s="45"/>
      <c r="B180" s="41"/>
      <c r="C180" s="9"/>
      <c r="D180" s="11"/>
      <c r="E180" s="11"/>
      <c r="F180" s="10" t="s">
        <v>107</v>
      </c>
      <c r="G180" s="9"/>
      <c r="H180" s="10"/>
    </row>
    <row r="181" spans="1:8" ht="15.75">
      <c r="A181" s="30" t="s">
        <v>44</v>
      </c>
      <c r="B181" s="558" t="s">
        <v>42</v>
      </c>
      <c r="C181" s="558"/>
      <c r="D181" s="558"/>
      <c r="E181" s="23" t="s">
        <v>9</v>
      </c>
      <c r="F181" s="557">
        <f>SUM(H170:H180)</f>
        <v>0</v>
      </c>
      <c r="G181" s="557"/>
      <c r="H181" s="557"/>
    </row>
    <row r="182" spans="1:8" ht="15.75">
      <c r="A182" s="30"/>
      <c r="B182" s="34"/>
      <c r="C182" s="34"/>
      <c r="D182" s="123"/>
      <c r="E182" s="23"/>
      <c r="F182" s="16"/>
      <c r="G182" s="16"/>
      <c r="H182" s="16"/>
    </row>
    <row r="183" spans="1:8" ht="15.75">
      <c r="A183" s="30"/>
      <c r="B183" s="34"/>
      <c r="C183" s="34"/>
      <c r="D183" s="123"/>
      <c r="E183" s="23"/>
      <c r="F183" s="16"/>
      <c r="G183" s="16"/>
      <c r="H183" s="16"/>
    </row>
    <row r="184" spans="1:8" ht="15.75">
      <c r="A184" s="30" t="s">
        <v>199</v>
      </c>
      <c r="B184" s="87" t="s">
        <v>55</v>
      </c>
      <c r="C184" s="34"/>
      <c r="D184" s="123"/>
      <c r="E184" s="23"/>
      <c r="F184" s="16"/>
      <c r="G184" s="16"/>
      <c r="H184" s="16"/>
    </row>
    <row r="185" spans="1:8" ht="15.75">
      <c r="A185" s="44"/>
      <c r="B185" s="34"/>
      <c r="C185" s="34"/>
      <c r="D185" s="123"/>
      <c r="E185" s="23"/>
      <c r="F185" s="16"/>
      <c r="G185" s="16"/>
      <c r="H185" s="16"/>
    </row>
    <row r="186" spans="1:8" ht="56.25" customHeight="1">
      <c r="A186" s="25" t="s">
        <v>47</v>
      </c>
      <c r="B186" s="33" t="s">
        <v>56</v>
      </c>
      <c r="C186" s="2" t="s">
        <v>10</v>
      </c>
      <c r="D186" s="6">
        <v>87</v>
      </c>
      <c r="E186" s="6" t="s">
        <v>8</v>
      </c>
      <c r="F186" s="7"/>
      <c r="G186" s="2" t="s">
        <v>9</v>
      </c>
      <c r="H186" s="7">
        <f>D186*F186</f>
        <v>0</v>
      </c>
    </row>
    <row r="187" spans="1:8" ht="15.75">
      <c r="A187" s="44"/>
      <c r="B187" s="34"/>
      <c r="C187" s="34"/>
      <c r="D187" s="123"/>
      <c r="E187" s="23"/>
      <c r="F187" s="16"/>
      <c r="G187" s="16"/>
      <c r="H187" s="16"/>
    </row>
    <row r="188" spans="1:8" ht="89.25">
      <c r="A188" s="25" t="s">
        <v>48</v>
      </c>
      <c r="B188" s="33" t="s">
        <v>108</v>
      </c>
      <c r="C188" s="2" t="s">
        <v>10</v>
      </c>
      <c r="D188" s="6">
        <v>87</v>
      </c>
      <c r="E188" s="6" t="s">
        <v>8</v>
      </c>
      <c r="F188" s="7"/>
      <c r="G188" s="2" t="s">
        <v>9</v>
      </c>
      <c r="H188" s="7">
        <f>D188*F188</f>
        <v>0</v>
      </c>
    </row>
    <row r="189" spans="1:8" ht="12.75">
      <c r="A189" s="25"/>
      <c r="B189" s="33"/>
      <c r="D189" s="6"/>
      <c r="E189" s="6"/>
      <c r="F189" s="7"/>
      <c r="H189" s="7"/>
    </row>
    <row r="190" spans="1:8" ht="93.75" customHeight="1">
      <c r="A190" s="27" t="s">
        <v>123</v>
      </c>
      <c r="B190" s="33" t="s">
        <v>185</v>
      </c>
      <c r="C190" s="2" t="s">
        <v>10</v>
      </c>
      <c r="D190" s="6">
        <v>87</v>
      </c>
      <c r="E190" s="6" t="s">
        <v>8</v>
      </c>
      <c r="F190" s="7"/>
      <c r="G190" s="2" t="s">
        <v>9</v>
      </c>
      <c r="H190" s="7">
        <f>D190*F190</f>
        <v>0</v>
      </c>
    </row>
    <row r="191" spans="4:8" ht="12.75">
      <c r="D191" s="6"/>
      <c r="E191" s="6"/>
      <c r="F191" s="7"/>
      <c r="H191" s="7"/>
    </row>
    <row r="192" spans="1:8" ht="142.5" customHeight="1">
      <c r="A192" s="25" t="s">
        <v>124</v>
      </c>
      <c r="B192" s="138" t="s">
        <v>113</v>
      </c>
      <c r="C192" s="2" t="s">
        <v>10</v>
      </c>
      <c r="D192" s="6">
        <v>87</v>
      </c>
      <c r="E192" s="6" t="s">
        <v>8</v>
      </c>
      <c r="F192" s="7"/>
      <c r="G192" s="2" t="s">
        <v>9</v>
      </c>
      <c r="H192" s="7">
        <f>D192*F192</f>
        <v>0</v>
      </c>
    </row>
    <row r="193" spans="4:8" ht="12.75">
      <c r="D193" s="6"/>
      <c r="E193" s="6"/>
      <c r="F193" s="7"/>
      <c r="H193" s="7"/>
    </row>
    <row r="194" spans="1:8" ht="156" customHeight="1">
      <c r="A194" s="25" t="s">
        <v>241</v>
      </c>
      <c r="B194" s="138" t="s">
        <v>112</v>
      </c>
      <c r="C194" s="2" t="s">
        <v>6</v>
      </c>
      <c r="D194" s="6">
        <v>15.35</v>
      </c>
      <c r="E194" s="6" t="s">
        <v>8</v>
      </c>
      <c r="F194" s="7"/>
      <c r="G194" s="2" t="s">
        <v>9</v>
      </c>
      <c r="H194" s="7">
        <f>D194*F194</f>
        <v>0</v>
      </c>
    </row>
    <row r="195" spans="4:8" ht="12.75">
      <c r="D195" s="6"/>
      <c r="E195" s="6"/>
      <c r="F195" s="7"/>
      <c r="H195" s="7"/>
    </row>
    <row r="196" spans="1:8" ht="89.25" customHeight="1">
      <c r="A196" s="25" t="s">
        <v>242</v>
      </c>
      <c r="B196" s="138" t="s">
        <v>117</v>
      </c>
      <c r="C196" s="2" t="s">
        <v>6</v>
      </c>
      <c r="D196" s="6">
        <v>29.5</v>
      </c>
      <c r="E196" s="6" t="s">
        <v>8</v>
      </c>
      <c r="F196" s="7"/>
      <c r="G196" s="2" t="s">
        <v>9</v>
      </c>
      <c r="H196" s="7">
        <f>D196*F196</f>
        <v>0</v>
      </c>
    </row>
    <row r="197" spans="1:8" ht="12.75">
      <c r="A197" s="27"/>
      <c r="B197" s="5"/>
      <c r="D197" s="6"/>
      <c r="E197" s="6"/>
      <c r="F197" s="7"/>
      <c r="H197" s="7"/>
    </row>
    <row r="198" spans="1:8" ht="39.75" customHeight="1">
      <c r="A198" s="27" t="s">
        <v>243</v>
      </c>
      <c r="B198" s="5" t="s">
        <v>85</v>
      </c>
      <c r="C198" s="2" t="s">
        <v>10</v>
      </c>
      <c r="D198" s="6">
        <v>87</v>
      </c>
      <c r="E198" s="6" t="s">
        <v>8</v>
      </c>
      <c r="F198" s="7"/>
      <c r="G198" s="2" t="s">
        <v>9</v>
      </c>
      <c r="H198" s="7">
        <f>D198*F198</f>
        <v>0</v>
      </c>
    </row>
    <row r="199" spans="1:8" ht="13.5" thickBot="1">
      <c r="A199" s="27"/>
      <c r="B199" s="5"/>
      <c r="D199" s="6"/>
      <c r="E199" s="6"/>
      <c r="F199" s="7"/>
      <c r="H199" s="7"/>
    </row>
    <row r="200" spans="1:8" ht="15.75">
      <c r="A200" s="88" t="s">
        <v>199</v>
      </c>
      <c r="B200" s="558" t="s">
        <v>57</v>
      </c>
      <c r="C200" s="558"/>
      <c r="D200" s="558"/>
      <c r="E200" s="89"/>
      <c r="F200" s="86"/>
      <c r="G200" s="60" t="s">
        <v>9</v>
      </c>
      <c r="H200" s="86">
        <f>SUM(H186:H198)</f>
        <v>0</v>
      </c>
    </row>
    <row r="201" spans="1:8" ht="15.75">
      <c r="A201" s="30"/>
      <c r="B201" s="34"/>
      <c r="C201" s="34"/>
      <c r="D201" s="123"/>
      <c r="E201" s="23"/>
      <c r="F201" s="16"/>
      <c r="G201" s="16"/>
      <c r="H201" s="16"/>
    </row>
    <row r="202" spans="1:8" ht="15.75">
      <c r="A202" s="57" t="s">
        <v>244</v>
      </c>
      <c r="B202" s="59" t="s">
        <v>49</v>
      </c>
      <c r="D202" s="6"/>
      <c r="E202" s="6"/>
      <c r="F202" s="7"/>
      <c r="H202" s="7"/>
    </row>
    <row r="203" spans="4:8" ht="12.75">
      <c r="D203" s="6"/>
      <c r="E203" s="6"/>
      <c r="F203" s="7"/>
      <c r="H203" s="7"/>
    </row>
    <row r="204" spans="1:8" ht="66.75" customHeight="1">
      <c r="A204" s="25" t="s">
        <v>71</v>
      </c>
      <c r="B204" s="33" t="s">
        <v>114</v>
      </c>
      <c r="C204" s="2" t="s">
        <v>6</v>
      </c>
      <c r="D204" s="6">
        <v>31.3</v>
      </c>
      <c r="E204" s="6" t="s">
        <v>8</v>
      </c>
      <c r="F204" s="7"/>
      <c r="G204" s="2" t="s">
        <v>9</v>
      </c>
      <c r="H204" s="7">
        <f>D204*F204</f>
        <v>0</v>
      </c>
    </row>
    <row r="205" spans="1:8" ht="12.75">
      <c r="A205" s="25"/>
      <c r="B205" s="33"/>
      <c r="D205" s="6"/>
      <c r="E205" s="6"/>
      <c r="F205" s="7"/>
      <c r="H205" s="7"/>
    </row>
    <row r="206" spans="1:8" ht="71.25" customHeight="1">
      <c r="A206" s="25" t="s">
        <v>74</v>
      </c>
      <c r="B206" s="33" t="s">
        <v>115</v>
      </c>
      <c r="C206" s="2" t="s">
        <v>6</v>
      </c>
      <c r="D206" s="6">
        <v>7.5</v>
      </c>
      <c r="E206" s="6" t="s">
        <v>8</v>
      </c>
      <c r="F206" s="7"/>
      <c r="G206" s="2" t="s">
        <v>9</v>
      </c>
      <c r="H206" s="7">
        <f>D206*F206</f>
        <v>0</v>
      </c>
    </row>
    <row r="207" spans="4:8" ht="13.5" customHeight="1">
      <c r="D207" s="6"/>
      <c r="E207" s="6"/>
      <c r="F207" s="7"/>
      <c r="H207" s="7"/>
    </row>
    <row r="208" spans="1:8" ht="158.25" customHeight="1">
      <c r="A208" s="25" t="s">
        <v>75</v>
      </c>
      <c r="B208" s="33" t="s">
        <v>116</v>
      </c>
      <c r="C208" s="2" t="s">
        <v>72</v>
      </c>
      <c r="D208" s="6">
        <v>1</v>
      </c>
      <c r="E208" s="6" t="s">
        <v>8</v>
      </c>
      <c r="F208" s="7"/>
      <c r="H208" s="7">
        <f>D208*F208</f>
        <v>0</v>
      </c>
    </row>
    <row r="209" spans="1:8" ht="13.5" thickBot="1">
      <c r="A209" s="28"/>
      <c r="B209" s="48"/>
      <c r="C209" s="9"/>
      <c r="D209" s="11"/>
      <c r="E209" s="11"/>
      <c r="F209" s="10"/>
      <c r="G209" s="9"/>
      <c r="H209" s="10"/>
    </row>
    <row r="210" spans="1:8" ht="15.75">
      <c r="A210" s="31" t="s">
        <v>76</v>
      </c>
      <c r="B210" s="573" t="s">
        <v>50</v>
      </c>
      <c r="C210" s="573"/>
      <c r="D210" s="573"/>
      <c r="E210" s="23" t="s">
        <v>9</v>
      </c>
      <c r="F210" s="564">
        <f>SUM(H203:H209)</f>
        <v>0</v>
      </c>
      <c r="G210" s="564"/>
      <c r="H210" s="564"/>
    </row>
    <row r="211" spans="1:8" ht="15.75">
      <c r="A211" s="30"/>
      <c r="B211" s="34"/>
      <c r="C211" s="34"/>
      <c r="D211" s="123"/>
      <c r="E211" s="23"/>
      <c r="F211" s="16"/>
      <c r="G211" s="16"/>
      <c r="H211" s="16"/>
    </row>
    <row r="212" spans="1:8" ht="15.75">
      <c r="A212" s="30"/>
      <c r="B212" s="34"/>
      <c r="C212" s="34"/>
      <c r="D212" s="123"/>
      <c r="E212" s="23"/>
      <c r="F212" s="16"/>
      <c r="G212" s="16"/>
      <c r="H212" s="16"/>
    </row>
    <row r="213" spans="1:8" ht="15.75">
      <c r="A213" s="30"/>
      <c r="B213" s="34"/>
      <c r="C213" s="34"/>
      <c r="D213" s="123"/>
      <c r="E213" s="23"/>
      <c r="F213" s="16"/>
      <c r="G213" s="16"/>
      <c r="H213" s="16"/>
    </row>
    <row r="214" spans="1:8" ht="15.75">
      <c r="A214" s="31"/>
      <c r="B214" s="34"/>
      <c r="C214" s="34"/>
      <c r="D214" s="34"/>
      <c r="E214" s="23"/>
      <c r="F214" s="16"/>
      <c r="G214" s="16"/>
      <c r="H214" s="16" t="s">
        <v>107</v>
      </c>
    </row>
    <row r="215" spans="1:8" ht="23.25">
      <c r="A215" s="566" t="s">
        <v>58</v>
      </c>
      <c r="B215" s="566"/>
      <c r="C215" s="566"/>
      <c r="D215" s="566"/>
      <c r="E215" s="566"/>
      <c r="F215" s="566"/>
      <c r="G215" s="566"/>
      <c r="H215" s="566"/>
    </row>
    <row r="216" spans="1:8" ht="14.25" customHeight="1">
      <c r="A216" s="90"/>
      <c r="B216" s="90"/>
      <c r="C216" s="90"/>
      <c r="D216" s="125"/>
      <c r="E216" s="90"/>
      <c r="F216" s="90"/>
      <c r="G216" s="90"/>
      <c r="H216" s="90"/>
    </row>
    <row r="217" spans="1:8" ht="18">
      <c r="A217" s="567" t="s">
        <v>88</v>
      </c>
      <c r="B217" s="567"/>
      <c r="C217" s="567"/>
      <c r="D217" s="567"/>
      <c r="E217" s="567"/>
      <c r="F217" s="567"/>
      <c r="G217" s="567"/>
      <c r="H217" s="567"/>
    </row>
    <row r="218" spans="1:8" ht="18">
      <c r="A218" s="568"/>
      <c r="B218" s="568"/>
      <c r="C218" s="568"/>
      <c r="D218" s="568"/>
      <c r="E218" s="568"/>
      <c r="F218" s="568"/>
      <c r="G218" s="568"/>
      <c r="H218" s="568"/>
    </row>
    <row r="219" spans="1:8" ht="12.75">
      <c r="A219" s="91"/>
      <c r="B219" s="92"/>
      <c r="C219" s="93"/>
      <c r="D219" s="126"/>
      <c r="E219" s="94"/>
      <c r="F219" s="92"/>
      <c r="G219" s="95"/>
      <c r="H219" s="96"/>
    </row>
    <row r="220" spans="1:8" ht="16.5">
      <c r="A220" s="97" t="s">
        <v>59</v>
      </c>
      <c r="B220" s="98" t="s">
        <v>89</v>
      </c>
      <c r="C220" s="98"/>
      <c r="D220" s="127"/>
      <c r="E220" s="98"/>
      <c r="F220" s="98"/>
      <c r="G220" s="99" t="s">
        <v>9</v>
      </c>
      <c r="H220" s="100">
        <f>F78</f>
        <v>0</v>
      </c>
    </row>
    <row r="221" spans="1:8" ht="16.5">
      <c r="A221" s="97" t="s">
        <v>60</v>
      </c>
      <c r="B221" s="98" t="s">
        <v>14</v>
      </c>
      <c r="C221" s="98"/>
      <c r="D221" s="127"/>
      <c r="E221" s="98"/>
      <c r="F221" s="98"/>
      <c r="G221" s="99" t="s">
        <v>9</v>
      </c>
      <c r="H221" s="100">
        <f>F95</f>
        <v>0</v>
      </c>
    </row>
    <row r="222" spans="1:8" ht="16.5">
      <c r="A222" s="97" t="s">
        <v>61</v>
      </c>
      <c r="B222" s="98" t="s">
        <v>62</v>
      </c>
      <c r="C222" s="98"/>
      <c r="D222" s="127"/>
      <c r="E222" s="98"/>
      <c r="F222" s="98"/>
      <c r="G222" s="99" t="s">
        <v>9</v>
      </c>
      <c r="H222" s="100">
        <f>F144</f>
        <v>0</v>
      </c>
    </row>
    <row r="223" spans="1:8" ht="16.5">
      <c r="A223" s="101" t="s">
        <v>63</v>
      </c>
      <c r="B223" s="577" t="s">
        <v>24</v>
      </c>
      <c r="C223" s="577"/>
      <c r="D223" s="577"/>
      <c r="E223" s="577"/>
      <c r="F223" s="577"/>
      <c r="G223" s="102" t="s">
        <v>9</v>
      </c>
      <c r="H223" s="103">
        <f>F167</f>
        <v>0</v>
      </c>
    </row>
    <row r="224" spans="1:8" ht="16.5">
      <c r="A224" s="97" t="s">
        <v>64</v>
      </c>
      <c r="B224" s="98" t="s">
        <v>43</v>
      </c>
      <c r="C224" s="98"/>
      <c r="D224" s="127"/>
      <c r="E224" s="98"/>
      <c r="F224" s="98"/>
      <c r="G224" s="99" t="s">
        <v>9</v>
      </c>
      <c r="H224" s="100">
        <f>F181</f>
        <v>0</v>
      </c>
    </row>
    <row r="225" spans="1:8" ht="16.5">
      <c r="A225" s="97" t="s">
        <v>65</v>
      </c>
      <c r="B225" s="98" t="s">
        <v>55</v>
      </c>
      <c r="C225" s="98"/>
      <c r="D225" s="127"/>
      <c r="E225" s="98"/>
      <c r="F225" s="98"/>
      <c r="G225" s="99" t="s">
        <v>9</v>
      </c>
      <c r="H225" s="100">
        <f>H200</f>
        <v>0</v>
      </c>
    </row>
    <row r="226" spans="1:8" ht="17.25" thickBot="1">
      <c r="A226" s="104" t="s">
        <v>66</v>
      </c>
      <c r="B226" s="572" t="s">
        <v>49</v>
      </c>
      <c r="C226" s="572"/>
      <c r="D226" s="572"/>
      <c r="E226" s="572"/>
      <c r="F226" s="572"/>
      <c r="G226" s="105" t="s">
        <v>9</v>
      </c>
      <c r="H226" s="106">
        <f>F210</f>
        <v>0</v>
      </c>
    </row>
    <row r="227" spans="1:8" ht="16.5">
      <c r="A227" s="97"/>
      <c r="B227" s="98"/>
      <c r="C227" s="98"/>
      <c r="D227" s="127"/>
      <c r="E227" s="98"/>
      <c r="F227" s="98"/>
      <c r="G227" s="99"/>
      <c r="H227" s="100"/>
    </row>
    <row r="228" spans="1:8" ht="18.75">
      <c r="A228" s="91"/>
      <c r="B228" s="565" t="s">
        <v>67</v>
      </c>
      <c r="C228" s="565"/>
      <c r="D228" s="565"/>
      <c r="E228" s="108" t="s">
        <v>9</v>
      </c>
      <c r="F228" s="575">
        <f>SUM(H220:H226)</f>
        <v>0</v>
      </c>
      <c r="G228" s="575"/>
      <c r="H228" s="575"/>
    </row>
    <row r="229" spans="1:8" ht="19.5" thickBot="1">
      <c r="A229" s="110"/>
      <c r="B229" s="576" t="s">
        <v>84</v>
      </c>
      <c r="C229" s="576"/>
      <c r="D229" s="576"/>
      <c r="E229" s="111" t="s">
        <v>9</v>
      </c>
      <c r="F229" s="571">
        <f>F228*0.25</f>
        <v>0</v>
      </c>
      <c r="G229" s="571"/>
      <c r="H229" s="571"/>
    </row>
    <row r="230" spans="1:8" ht="18.75">
      <c r="A230" s="91"/>
      <c r="B230" s="565" t="s">
        <v>68</v>
      </c>
      <c r="C230" s="565"/>
      <c r="D230" s="565"/>
      <c r="E230" s="108" t="s">
        <v>9</v>
      </c>
      <c r="F230" s="575">
        <f>SUM(F228:F229)</f>
        <v>0</v>
      </c>
      <c r="G230" s="575"/>
      <c r="H230" s="575"/>
    </row>
    <row r="231" spans="1:8" ht="15.75">
      <c r="A231" s="30"/>
      <c r="B231" s="34"/>
      <c r="C231" s="34"/>
      <c r="D231" s="123"/>
      <c r="E231" s="23"/>
      <c r="F231" s="16"/>
      <c r="G231" s="16"/>
      <c r="H231" s="16"/>
    </row>
    <row r="232" spans="2:8" ht="20.25">
      <c r="B232" s="560" t="s">
        <v>126</v>
      </c>
      <c r="C232" s="560"/>
      <c r="D232" s="560"/>
      <c r="E232" s="560"/>
      <c r="F232" s="560"/>
      <c r="G232" s="560"/>
      <c r="H232" s="47"/>
    </row>
    <row r="233" spans="2:8" ht="15.75">
      <c r="B233" s="42"/>
      <c r="C233" s="4"/>
      <c r="D233" s="163"/>
      <c r="E233" s="4"/>
      <c r="F233" s="4"/>
      <c r="G233" s="4"/>
      <c r="H233" s="47"/>
    </row>
    <row r="234" spans="1:8" ht="15.75">
      <c r="A234" s="56" t="s">
        <v>127</v>
      </c>
      <c r="B234" s="164" t="s">
        <v>128</v>
      </c>
      <c r="H234" s="47"/>
    </row>
    <row r="235" spans="1:8" ht="15.75">
      <c r="A235" s="165"/>
      <c r="B235" s="166"/>
      <c r="H235" s="47"/>
    </row>
    <row r="236" spans="1:8" ht="102">
      <c r="A236" s="167" t="s">
        <v>31</v>
      </c>
      <c r="B236" s="139" t="s">
        <v>151</v>
      </c>
      <c r="D236" s="6"/>
      <c r="E236" s="112"/>
      <c r="F236" s="7"/>
      <c r="H236" s="7"/>
    </row>
    <row r="237" spans="1:8" ht="12.75">
      <c r="A237" s="167"/>
      <c r="B237" s="169" t="s">
        <v>211</v>
      </c>
      <c r="C237" s="2" t="s">
        <v>12</v>
      </c>
      <c r="D237" s="6">
        <v>2</v>
      </c>
      <c r="E237" s="112" t="s">
        <v>8</v>
      </c>
      <c r="F237" s="7"/>
      <c r="G237" s="2" t="s">
        <v>9</v>
      </c>
      <c r="H237" s="7">
        <f>D237*F237</f>
        <v>0</v>
      </c>
    </row>
    <row r="238" spans="1:8" ht="12.75">
      <c r="A238" s="167"/>
      <c r="B238" s="169"/>
      <c r="D238" s="6"/>
      <c r="E238" s="112"/>
      <c r="F238" s="7"/>
      <c r="H238" s="7"/>
    </row>
    <row r="239" spans="1:8" ht="76.5">
      <c r="A239" s="167" t="s">
        <v>30</v>
      </c>
      <c r="B239" s="139" t="s">
        <v>209</v>
      </c>
      <c r="D239" s="6"/>
      <c r="E239" s="6"/>
      <c r="F239" s="7"/>
      <c r="H239" s="7"/>
    </row>
    <row r="240" spans="1:8" ht="12.75">
      <c r="A240" s="27"/>
      <c r="B240" s="168" t="s">
        <v>210</v>
      </c>
      <c r="C240" s="2" t="s">
        <v>12</v>
      </c>
      <c r="D240" s="6">
        <v>1</v>
      </c>
      <c r="E240" s="6" t="s">
        <v>8</v>
      </c>
      <c r="F240" s="7"/>
      <c r="G240" s="2" t="s">
        <v>9</v>
      </c>
      <c r="H240" s="7">
        <f>D240*F240</f>
        <v>0</v>
      </c>
    </row>
    <row r="241" spans="1:8" ht="12.75">
      <c r="A241" s="1"/>
      <c r="B241" s="169"/>
      <c r="D241" s="6"/>
      <c r="E241" s="6"/>
      <c r="F241" s="7"/>
      <c r="H241" s="7"/>
    </row>
    <row r="242" spans="1:8" ht="100.5" customHeight="1">
      <c r="A242" s="27" t="s">
        <v>13</v>
      </c>
      <c r="B242" s="139" t="s">
        <v>206</v>
      </c>
      <c r="D242" s="6"/>
      <c r="E242" s="20"/>
      <c r="F242" s="20"/>
      <c r="G242" s="20"/>
      <c r="H242" s="7">
        <f>D242*F242</f>
        <v>0</v>
      </c>
    </row>
    <row r="243" spans="1:8" ht="12.75">
      <c r="A243" s="27"/>
      <c r="B243" s="168" t="s">
        <v>207</v>
      </c>
      <c r="C243" s="2" t="s">
        <v>12</v>
      </c>
      <c r="D243" s="6">
        <v>1</v>
      </c>
      <c r="E243" s="6" t="s">
        <v>8</v>
      </c>
      <c r="F243" s="7"/>
      <c r="G243" s="2" t="s">
        <v>9</v>
      </c>
      <c r="H243" s="7">
        <f>D243*F243</f>
        <v>0</v>
      </c>
    </row>
    <row r="244" spans="1:8" ht="12.75">
      <c r="A244" s="1"/>
      <c r="B244" s="169"/>
      <c r="D244" s="6"/>
      <c r="E244" s="6"/>
      <c r="F244" s="7"/>
      <c r="H244" s="7"/>
    </row>
    <row r="245" spans="1:8" ht="78.75" customHeight="1">
      <c r="A245" s="167" t="s">
        <v>73</v>
      </c>
      <c r="B245" s="139" t="s">
        <v>208</v>
      </c>
      <c r="D245" s="6"/>
      <c r="E245" s="6"/>
      <c r="F245" s="7"/>
      <c r="H245" s="7"/>
    </row>
    <row r="246" spans="1:8" ht="12.75">
      <c r="A246" s="1"/>
      <c r="B246" s="168" t="s">
        <v>207</v>
      </c>
      <c r="C246" s="2" t="s">
        <v>12</v>
      </c>
      <c r="D246" s="6">
        <v>1</v>
      </c>
      <c r="E246" s="6" t="s">
        <v>8</v>
      </c>
      <c r="F246" s="7"/>
      <c r="G246" s="2" t="s">
        <v>9</v>
      </c>
      <c r="H246" s="7">
        <f>D246*F246</f>
        <v>0</v>
      </c>
    </row>
    <row r="247" spans="1:5" ht="12.75">
      <c r="A247" s="27"/>
      <c r="B247" s="5"/>
      <c r="E247" s="2"/>
    </row>
    <row r="248" spans="1:8" ht="102">
      <c r="A248" s="167" t="s">
        <v>213</v>
      </c>
      <c r="B248" s="5" t="s">
        <v>202</v>
      </c>
      <c r="D248" s="6"/>
      <c r="E248" s="6"/>
      <c r="F248" s="7"/>
      <c r="H248" s="7"/>
    </row>
    <row r="249" spans="1:8" ht="12.75">
      <c r="A249" s="167"/>
      <c r="B249" s="169" t="s">
        <v>203</v>
      </c>
      <c r="C249" s="2" t="s">
        <v>12</v>
      </c>
      <c r="D249" s="6">
        <v>1</v>
      </c>
      <c r="E249" s="6" t="s">
        <v>8</v>
      </c>
      <c r="F249" s="7"/>
      <c r="G249" s="2" t="s">
        <v>9</v>
      </c>
      <c r="H249" s="7">
        <f>D249*F249</f>
        <v>0</v>
      </c>
    </row>
    <row r="250" spans="1:8" ht="12.75">
      <c r="A250" s="167"/>
      <c r="B250" s="169" t="s">
        <v>204</v>
      </c>
      <c r="C250" s="2" t="s">
        <v>12</v>
      </c>
      <c r="D250" s="6">
        <v>3</v>
      </c>
      <c r="E250" s="6" t="s">
        <v>8</v>
      </c>
      <c r="F250" s="7"/>
      <c r="G250" s="2" t="s">
        <v>9</v>
      </c>
      <c r="H250" s="7">
        <f>D250*F250</f>
        <v>0</v>
      </c>
    </row>
    <row r="251" spans="1:8" ht="12.75">
      <c r="A251" s="1"/>
      <c r="B251" s="169" t="s">
        <v>205</v>
      </c>
      <c r="C251" s="2" t="s">
        <v>12</v>
      </c>
      <c r="D251" s="6">
        <v>2</v>
      </c>
      <c r="E251" s="112" t="s">
        <v>8</v>
      </c>
      <c r="F251" s="7"/>
      <c r="G251" s="2" t="s">
        <v>9</v>
      </c>
      <c r="H251" s="7">
        <f>D251*F251</f>
        <v>0</v>
      </c>
    </row>
    <row r="252" spans="1:8" ht="13.5" thickBot="1">
      <c r="A252" s="27"/>
      <c r="B252" s="24"/>
      <c r="C252" s="170"/>
      <c r="D252" s="171"/>
      <c r="E252" s="6"/>
      <c r="F252" s="7"/>
      <c r="H252" s="7"/>
    </row>
    <row r="253" spans="1:8" ht="15.75">
      <c r="A253" s="172" t="s">
        <v>28</v>
      </c>
      <c r="B253" s="573" t="s">
        <v>129</v>
      </c>
      <c r="C253" s="573"/>
      <c r="D253" s="573"/>
      <c r="E253" s="173"/>
      <c r="F253" s="174"/>
      <c r="G253" s="60" t="s">
        <v>9</v>
      </c>
      <c r="H253" s="175">
        <f>SUM(H237:H251)</f>
        <v>0</v>
      </c>
    </row>
    <row r="254" spans="1:8" ht="15.75">
      <c r="A254" s="31"/>
      <c r="B254" s="34"/>
      <c r="C254" s="34"/>
      <c r="D254" s="123"/>
      <c r="E254" s="23"/>
      <c r="F254" s="16"/>
      <c r="G254" s="16"/>
      <c r="H254" s="16"/>
    </row>
    <row r="255" spans="1:8" s="196" customFormat="1" ht="15.75">
      <c r="A255" s="176" t="s">
        <v>27</v>
      </c>
      <c r="B255" s="177" t="s">
        <v>130</v>
      </c>
      <c r="C255" s="132"/>
      <c r="D255" s="194"/>
      <c r="E255" s="194"/>
      <c r="F255" s="195"/>
      <c r="G255" s="132"/>
      <c r="H255" s="195"/>
    </row>
    <row r="256" spans="1:8" ht="15.75">
      <c r="A256" s="165"/>
      <c r="B256" s="166"/>
      <c r="H256" s="47"/>
    </row>
    <row r="257" spans="1:8" ht="40.5" customHeight="1">
      <c r="A257" s="167" t="s">
        <v>15</v>
      </c>
      <c r="B257" s="5" t="s">
        <v>153</v>
      </c>
      <c r="C257" s="2" t="s">
        <v>6</v>
      </c>
      <c r="D257" s="6">
        <v>1.6</v>
      </c>
      <c r="E257" s="6" t="s">
        <v>8</v>
      </c>
      <c r="F257" s="7"/>
      <c r="G257" s="2" t="s">
        <v>9</v>
      </c>
      <c r="H257" s="7">
        <f>D257*F257</f>
        <v>0</v>
      </c>
    </row>
    <row r="258" spans="1:8" ht="12.75">
      <c r="A258" s="167"/>
      <c r="B258" s="5"/>
      <c r="D258" s="6"/>
      <c r="E258" s="6"/>
      <c r="F258" s="7"/>
      <c r="H258" s="7"/>
    </row>
    <row r="259" spans="1:8" ht="117.75" customHeight="1">
      <c r="A259" s="25" t="s">
        <v>152</v>
      </c>
      <c r="B259" s="139" t="s">
        <v>212</v>
      </c>
      <c r="C259" s="2" t="s">
        <v>6</v>
      </c>
      <c r="D259" s="6">
        <v>3.9</v>
      </c>
      <c r="E259" s="112" t="s">
        <v>8</v>
      </c>
      <c r="F259" s="7"/>
      <c r="G259" s="2" t="s">
        <v>9</v>
      </c>
      <c r="H259" s="7">
        <f>D259*F259</f>
        <v>0</v>
      </c>
    </row>
    <row r="260" spans="1:8" ht="13.5" thickBot="1">
      <c r="A260" s="28"/>
      <c r="B260" s="24"/>
      <c r="C260" s="9"/>
      <c r="D260" s="11"/>
      <c r="E260" s="11"/>
      <c r="F260" s="10"/>
      <c r="G260" s="9"/>
      <c r="H260" s="10"/>
    </row>
    <row r="261" spans="1:8" ht="15.75">
      <c r="A261" s="31" t="s">
        <v>27</v>
      </c>
      <c r="B261" s="573" t="s">
        <v>131</v>
      </c>
      <c r="C261" s="573"/>
      <c r="D261" s="573"/>
      <c r="E261" s="23" t="s">
        <v>9</v>
      </c>
      <c r="F261" s="564">
        <f>SUM(H257:H259)</f>
        <v>0</v>
      </c>
      <c r="G261" s="564"/>
      <c r="H261" s="564"/>
    </row>
    <row r="262" spans="1:8" ht="16.5" customHeight="1">
      <c r="A262" s="31"/>
      <c r="B262" s="34"/>
      <c r="C262" s="34"/>
      <c r="D262" s="123"/>
      <c r="E262" s="23"/>
      <c r="F262" s="16"/>
      <c r="G262" s="16"/>
      <c r="H262" s="16"/>
    </row>
    <row r="263" spans="1:8" ht="16.5" customHeight="1">
      <c r="A263" s="31"/>
      <c r="B263" s="34"/>
      <c r="C263" s="34"/>
      <c r="D263" s="123"/>
      <c r="E263" s="23"/>
      <c r="F263" s="16"/>
      <c r="G263" s="16"/>
      <c r="H263" s="16"/>
    </row>
    <row r="264" spans="1:8" ht="15.75">
      <c r="A264" s="57" t="s">
        <v>23</v>
      </c>
      <c r="B264" s="59" t="s">
        <v>132</v>
      </c>
      <c r="D264" s="6"/>
      <c r="E264" s="6"/>
      <c r="F264" s="7"/>
      <c r="H264" s="7"/>
    </row>
    <row r="265" spans="1:8" ht="12.75">
      <c r="A265" s="25"/>
      <c r="B265" s="33"/>
      <c r="D265" s="6"/>
      <c r="E265" s="6"/>
      <c r="F265" s="7"/>
      <c r="H265" s="7"/>
    </row>
    <row r="266" spans="1:2" ht="69.75" customHeight="1">
      <c r="A266" s="25" t="s">
        <v>20</v>
      </c>
      <c r="B266" s="33" t="s">
        <v>146</v>
      </c>
    </row>
    <row r="267" spans="1:8" ht="15.75">
      <c r="A267" s="25"/>
      <c r="B267" s="178" t="s">
        <v>144</v>
      </c>
      <c r="C267" s="2" t="s">
        <v>10</v>
      </c>
      <c r="D267" s="6">
        <v>4.28</v>
      </c>
      <c r="E267" s="6" t="s">
        <v>8</v>
      </c>
      <c r="F267" s="7"/>
      <c r="G267" s="2" t="s">
        <v>9</v>
      </c>
      <c r="H267" s="7">
        <f>D267*F267</f>
        <v>0</v>
      </c>
    </row>
    <row r="268" spans="1:8" ht="12.75">
      <c r="A268" s="25"/>
      <c r="B268" s="178"/>
      <c r="D268" s="6"/>
      <c r="E268" s="6"/>
      <c r="F268" s="7"/>
      <c r="H268" s="7"/>
    </row>
    <row r="269" spans="1:8" ht="94.5" customHeight="1">
      <c r="A269" s="25" t="s">
        <v>21</v>
      </c>
      <c r="B269" s="33" t="s">
        <v>147</v>
      </c>
      <c r="C269" s="2" t="s">
        <v>10</v>
      </c>
      <c r="D269" s="6">
        <v>34.74</v>
      </c>
      <c r="E269" s="6" t="s">
        <v>8</v>
      </c>
      <c r="F269" s="7"/>
      <c r="G269" s="2" t="s">
        <v>9</v>
      </c>
      <c r="H269" s="7">
        <f>D269*F269</f>
        <v>0</v>
      </c>
    </row>
    <row r="270" spans="1:8" ht="12.75">
      <c r="A270" s="25"/>
      <c r="B270" s="33"/>
      <c r="D270" s="6"/>
      <c r="E270" s="6"/>
      <c r="F270" s="7"/>
      <c r="H270" s="7"/>
    </row>
    <row r="271" spans="1:8" ht="81.75" customHeight="1">
      <c r="A271" s="25" t="s">
        <v>33</v>
      </c>
      <c r="B271" s="33" t="s">
        <v>214</v>
      </c>
      <c r="D271" s="6"/>
      <c r="E271" s="6"/>
      <c r="F271" s="7"/>
      <c r="H271" s="7"/>
    </row>
    <row r="272" spans="1:8" ht="15.75">
      <c r="A272" s="25"/>
      <c r="B272" s="178" t="s">
        <v>144</v>
      </c>
      <c r="C272" s="2" t="s">
        <v>10</v>
      </c>
      <c r="D272" s="6">
        <v>23.22</v>
      </c>
      <c r="E272" s="6" t="s">
        <v>8</v>
      </c>
      <c r="F272" s="7"/>
      <c r="G272" s="2" t="s">
        <v>9</v>
      </c>
      <c r="H272" s="7">
        <f>D272*F272</f>
        <v>0</v>
      </c>
    </row>
    <row r="273" spans="1:8" ht="12.75" customHeight="1">
      <c r="A273" s="25"/>
      <c r="B273" s="178" t="s">
        <v>145</v>
      </c>
      <c r="C273" s="2" t="s">
        <v>6</v>
      </c>
      <c r="D273" s="6">
        <v>24.72</v>
      </c>
      <c r="E273" s="6" t="s">
        <v>8</v>
      </c>
      <c r="F273" s="7"/>
      <c r="G273" s="2" t="s">
        <v>9</v>
      </c>
      <c r="H273" s="7">
        <f>D273*F273</f>
        <v>0</v>
      </c>
    </row>
    <row r="274" spans="1:8" ht="12.75" customHeight="1">
      <c r="A274" s="25"/>
      <c r="B274" s="178"/>
      <c r="D274" s="6"/>
      <c r="E274" s="6"/>
      <c r="F274" s="7"/>
      <c r="H274" s="7"/>
    </row>
    <row r="275" spans="1:8" ht="89.25">
      <c r="A275" s="25" t="s">
        <v>53</v>
      </c>
      <c r="B275" s="33" t="s">
        <v>215</v>
      </c>
      <c r="C275" s="2" t="s">
        <v>10</v>
      </c>
      <c r="D275" s="6">
        <v>2.66</v>
      </c>
      <c r="E275" s="6" t="s">
        <v>8</v>
      </c>
      <c r="F275" s="7"/>
      <c r="G275" s="2" t="s">
        <v>9</v>
      </c>
      <c r="H275" s="7">
        <f>D275*F275</f>
        <v>0</v>
      </c>
    </row>
    <row r="276" spans="1:8" ht="12.75">
      <c r="A276" s="25"/>
      <c r="B276" s="33"/>
      <c r="D276" s="6"/>
      <c r="E276" s="6"/>
      <c r="F276" s="7"/>
      <c r="H276" s="7"/>
    </row>
    <row r="277" spans="1:8" ht="107.25" customHeight="1">
      <c r="A277" s="25" t="s">
        <v>34</v>
      </c>
      <c r="B277" s="33" t="s">
        <v>148</v>
      </c>
      <c r="D277" s="6"/>
      <c r="E277" s="6"/>
      <c r="F277" s="7"/>
      <c r="H277" s="7"/>
    </row>
    <row r="278" spans="1:8" ht="15.75">
      <c r="A278" s="25"/>
      <c r="B278" s="178" t="s">
        <v>144</v>
      </c>
      <c r="C278" s="2" t="s">
        <v>10</v>
      </c>
      <c r="D278" s="6">
        <v>29.67</v>
      </c>
      <c r="E278" s="6" t="s">
        <v>8</v>
      </c>
      <c r="F278" s="7"/>
      <c r="G278" s="2" t="s">
        <v>9</v>
      </c>
      <c r="H278" s="7">
        <f>D278*F278</f>
        <v>0</v>
      </c>
    </row>
    <row r="279" spans="1:8" ht="12.75" customHeight="1">
      <c r="A279" s="25"/>
      <c r="B279" s="178" t="s">
        <v>145</v>
      </c>
      <c r="C279" s="2" t="s">
        <v>6</v>
      </c>
      <c r="D279" s="6">
        <v>5.3</v>
      </c>
      <c r="E279" s="6" t="s">
        <v>8</v>
      </c>
      <c r="F279" s="7"/>
      <c r="G279" s="2" t="s">
        <v>9</v>
      </c>
      <c r="H279" s="7">
        <f>D279*F279</f>
        <v>0</v>
      </c>
    </row>
    <row r="280" spans="1:8" ht="12.75" customHeight="1" thickBot="1">
      <c r="A280" s="28"/>
      <c r="B280" s="48"/>
      <c r="C280" s="9"/>
      <c r="D280" s="11"/>
      <c r="E280" s="11"/>
      <c r="F280" s="10"/>
      <c r="G280" s="9"/>
      <c r="H280" s="10"/>
    </row>
    <row r="281" spans="1:8" ht="15.75">
      <c r="A281" s="31" t="s">
        <v>25</v>
      </c>
      <c r="B281" s="573" t="s">
        <v>133</v>
      </c>
      <c r="C281" s="573"/>
      <c r="D281" s="573"/>
      <c r="E281" s="23" t="s">
        <v>9</v>
      </c>
      <c r="F281" s="564">
        <f>SUM(H264:H279)</f>
        <v>0</v>
      </c>
      <c r="G281" s="564"/>
      <c r="H281" s="564"/>
    </row>
    <row r="282" spans="1:8" ht="15.75">
      <c r="A282" s="31"/>
      <c r="B282" s="34"/>
      <c r="C282" s="34"/>
      <c r="D282" s="34"/>
      <c r="E282" s="23"/>
      <c r="F282" s="16"/>
      <c r="G282" s="16"/>
      <c r="H282" s="16"/>
    </row>
    <row r="283" spans="1:8" ht="15.75" customHeight="1">
      <c r="A283" s="31"/>
      <c r="B283" s="34"/>
      <c r="C283" s="34"/>
      <c r="D283" s="123"/>
      <c r="E283" s="23"/>
      <c r="F283" s="16"/>
      <c r="G283" s="16"/>
      <c r="H283" s="16"/>
    </row>
    <row r="284" spans="1:8" ht="15.75">
      <c r="A284" s="57" t="s">
        <v>36</v>
      </c>
      <c r="B284" s="59" t="s">
        <v>135</v>
      </c>
      <c r="D284" s="6"/>
      <c r="E284" s="6"/>
      <c r="F284" s="7"/>
      <c r="G284" s="16"/>
      <c r="H284" s="16"/>
    </row>
    <row r="285" spans="1:8" ht="15.75">
      <c r="A285" s="31"/>
      <c r="B285" s="34"/>
      <c r="C285" s="22"/>
      <c r="D285" s="128"/>
      <c r="E285" s="23"/>
      <c r="F285" s="16"/>
      <c r="G285" s="16"/>
      <c r="H285" s="16"/>
    </row>
    <row r="286" spans="1:7" ht="80.25" customHeight="1">
      <c r="A286" s="25" t="s">
        <v>37</v>
      </c>
      <c r="B286" s="40" t="s">
        <v>186</v>
      </c>
      <c r="C286" s="3"/>
      <c r="D286" s="3"/>
      <c r="E286" s="3"/>
      <c r="G286" s="3"/>
    </row>
    <row r="287" spans="1:8" ht="15.75">
      <c r="A287" s="25"/>
      <c r="B287" s="200" t="s">
        <v>118</v>
      </c>
      <c r="C287" s="2" t="s">
        <v>10</v>
      </c>
      <c r="D287" s="6">
        <v>118.45</v>
      </c>
      <c r="E287" s="6" t="s">
        <v>8</v>
      </c>
      <c r="F287" s="7"/>
      <c r="G287" s="2" t="s">
        <v>9</v>
      </c>
      <c r="H287" s="7">
        <f>D287*F287</f>
        <v>0</v>
      </c>
    </row>
    <row r="288" spans="1:8" ht="15.75">
      <c r="A288" s="25"/>
      <c r="B288" s="200" t="s">
        <v>119</v>
      </c>
      <c r="C288" s="2" t="s">
        <v>10</v>
      </c>
      <c r="D288" s="6">
        <v>66.23</v>
      </c>
      <c r="E288" s="6" t="s">
        <v>8</v>
      </c>
      <c r="F288" s="7"/>
      <c r="G288" s="2" t="s">
        <v>9</v>
      </c>
      <c r="H288" s="7">
        <f>D288*F288</f>
        <v>0</v>
      </c>
    </row>
    <row r="289" spans="1:8" ht="12.75" customHeight="1" thickBot="1">
      <c r="A289" s="179"/>
      <c r="B289" s="180"/>
      <c r="C289" s="181"/>
      <c r="D289" s="182"/>
      <c r="E289" s="183"/>
      <c r="F289" s="184"/>
      <c r="G289" s="184"/>
      <c r="H289" s="184"/>
    </row>
    <row r="290" spans="1:8" ht="15.75">
      <c r="A290" s="31" t="s">
        <v>36</v>
      </c>
      <c r="B290" s="573" t="s">
        <v>136</v>
      </c>
      <c r="C290" s="573"/>
      <c r="D290" s="573"/>
      <c r="E290" s="23" t="s">
        <v>9</v>
      </c>
      <c r="F290" s="564">
        <f>SUM(H287:H288)</f>
        <v>0</v>
      </c>
      <c r="G290" s="564"/>
      <c r="H290" s="564"/>
    </row>
    <row r="291" spans="1:8" ht="12.75" customHeight="1">
      <c r="A291" s="31"/>
      <c r="B291" s="34"/>
      <c r="C291" s="34"/>
      <c r="D291" s="123"/>
      <c r="E291" s="23"/>
      <c r="F291" s="16"/>
      <c r="G291" s="16"/>
      <c r="H291" s="16"/>
    </row>
    <row r="292" spans="1:8" ht="12.75" customHeight="1">
      <c r="A292" s="31"/>
      <c r="B292" s="34"/>
      <c r="C292" s="34"/>
      <c r="D292" s="123"/>
      <c r="E292" s="23"/>
      <c r="F292" s="16"/>
      <c r="G292" s="16"/>
      <c r="H292" s="16"/>
    </row>
    <row r="293" spans="1:8" ht="15.75">
      <c r="A293" s="57" t="s">
        <v>44</v>
      </c>
      <c r="B293" s="59" t="s">
        <v>137</v>
      </c>
      <c r="C293" s="22"/>
      <c r="D293" s="128"/>
      <c r="E293" s="23"/>
      <c r="F293" s="16"/>
      <c r="G293" s="16"/>
      <c r="H293" s="16"/>
    </row>
    <row r="294" spans="1:8" ht="15.75">
      <c r="A294" s="31"/>
      <c r="B294" s="34"/>
      <c r="C294" s="22"/>
      <c r="D294" s="128"/>
      <c r="E294" s="23"/>
      <c r="F294" s="16"/>
      <c r="G294" s="16"/>
      <c r="H294" s="16"/>
    </row>
    <row r="295" spans="1:8" ht="54.75" customHeight="1">
      <c r="A295" s="25" t="s">
        <v>54</v>
      </c>
      <c r="B295" s="40" t="s">
        <v>138</v>
      </c>
      <c r="C295" s="2" t="s">
        <v>10</v>
      </c>
      <c r="D295" s="6">
        <v>108.8</v>
      </c>
      <c r="E295" s="6" t="s">
        <v>8</v>
      </c>
      <c r="F295" s="7"/>
      <c r="G295" s="2" t="s">
        <v>9</v>
      </c>
      <c r="H295" s="7">
        <f>D295*F295</f>
        <v>0</v>
      </c>
    </row>
    <row r="296" spans="1:8" ht="12" customHeight="1">
      <c r="A296" s="25"/>
      <c r="B296" s="40"/>
      <c r="D296" s="6"/>
      <c r="E296" s="6"/>
      <c r="F296" s="7"/>
      <c r="H296" s="7"/>
    </row>
    <row r="297" spans="1:8" ht="279" customHeight="1">
      <c r="A297" s="25" t="s">
        <v>45</v>
      </c>
      <c r="B297" s="185" t="s">
        <v>216</v>
      </c>
      <c r="C297" s="2" t="s">
        <v>10</v>
      </c>
      <c r="D297" s="6">
        <v>74.2</v>
      </c>
      <c r="E297" s="6" t="s">
        <v>8</v>
      </c>
      <c r="F297" s="7"/>
      <c r="G297" s="2" t="s">
        <v>9</v>
      </c>
      <c r="H297" s="7">
        <f>D297*F297</f>
        <v>0</v>
      </c>
    </row>
    <row r="298" spans="1:8" ht="12.75">
      <c r="A298" s="25"/>
      <c r="B298" s="40"/>
      <c r="D298" s="6"/>
      <c r="E298" s="6"/>
      <c r="F298" s="7"/>
      <c r="H298" s="7"/>
    </row>
    <row r="299" spans="1:8" ht="107.25" customHeight="1">
      <c r="A299" s="25" t="s">
        <v>81</v>
      </c>
      <c r="B299" s="40" t="s">
        <v>149</v>
      </c>
      <c r="C299" s="2" t="s">
        <v>10</v>
      </c>
      <c r="D299" s="6">
        <v>14</v>
      </c>
      <c r="E299" s="6" t="s">
        <v>8</v>
      </c>
      <c r="F299" s="7"/>
      <c r="G299" s="2" t="s">
        <v>9</v>
      </c>
      <c r="H299" s="7">
        <f>D299*F299</f>
        <v>0</v>
      </c>
    </row>
    <row r="300" spans="1:8" ht="12.75">
      <c r="A300" s="25"/>
      <c r="B300" s="40"/>
      <c r="D300" s="6"/>
      <c r="E300" s="6"/>
      <c r="F300" s="7"/>
      <c r="H300" s="7"/>
    </row>
    <row r="301" spans="1:8" ht="121.5" customHeight="1">
      <c r="A301" s="25" t="s">
        <v>82</v>
      </c>
      <c r="B301" s="40" t="s">
        <v>187</v>
      </c>
      <c r="C301" s="2" t="s">
        <v>10</v>
      </c>
      <c r="D301" s="6">
        <v>14</v>
      </c>
      <c r="E301" s="6" t="s">
        <v>8</v>
      </c>
      <c r="F301" s="7"/>
      <c r="G301" s="2" t="s">
        <v>9</v>
      </c>
      <c r="H301" s="7">
        <f>D301*F301</f>
        <v>0</v>
      </c>
    </row>
    <row r="302" spans="1:8" ht="12.75">
      <c r="A302" s="25"/>
      <c r="B302" s="40"/>
      <c r="D302" s="6"/>
      <c r="E302" s="6"/>
      <c r="F302" s="7"/>
      <c r="H302" s="7"/>
    </row>
    <row r="303" spans="1:8" ht="76.5">
      <c r="A303" s="25" t="s">
        <v>121</v>
      </c>
      <c r="B303" s="40" t="s">
        <v>188</v>
      </c>
      <c r="C303" s="2" t="s">
        <v>134</v>
      </c>
      <c r="D303" s="6">
        <v>7.2</v>
      </c>
      <c r="E303" s="6" t="s">
        <v>8</v>
      </c>
      <c r="F303" s="7"/>
      <c r="G303" s="2" t="s">
        <v>9</v>
      </c>
      <c r="H303" s="7">
        <f>D303*F303</f>
        <v>0</v>
      </c>
    </row>
    <row r="304" spans="1:8" ht="13.5" thickBot="1">
      <c r="A304" s="186"/>
      <c r="B304" s="187"/>
      <c r="C304" s="188"/>
      <c r="D304" s="189"/>
      <c r="E304" s="190"/>
      <c r="F304" s="191"/>
      <c r="G304" s="191"/>
      <c r="H304" s="191"/>
    </row>
    <row r="305" spans="1:8" ht="15.75">
      <c r="A305" s="31" t="s">
        <v>44</v>
      </c>
      <c r="B305" s="573" t="s">
        <v>139</v>
      </c>
      <c r="C305" s="573"/>
      <c r="D305" s="573"/>
      <c r="E305" s="23" t="s">
        <v>9</v>
      </c>
      <c r="F305" s="557">
        <f>SUM(H295:H303)</f>
        <v>0</v>
      </c>
      <c r="G305" s="557"/>
      <c r="H305" s="557"/>
    </row>
    <row r="306" spans="1:8" ht="15.75">
      <c r="A306" s="31"/>
      <c r="B306" s="34"/>
      <c r="C306" s="34"/>
      <c r="D306" s="34"/>
      <c r="E306" s="23"/>
      <c r="F306" s="16"/>
      <c r="G306" s="16"/>
      <c r="H306" s="16"/>
    </row>
    <row r="307" spans="1:8" ht="15.75">
      <c r="A307" s="31"/>
      <c r="B307" s="34"/>
      <c r="C307" s="34"/>
      <c r="D307" s="123"/>
      <c r="E307" s="23"/>
      <c r="F307" s="192"/>
      <c r="G307" s="192"/>
      <c r="H307" s="192"/>
    </row>
    <row r="308" spans="1:8" ht="15.75">
      <c r="A308" s="31"/>
      <c r="B308" s="34"/>
      <c r="C308" s="22"/>
      <c r="D308" s="128"/>
      <c r="E308" s="23"/>
      <c r="F308" s="16"/>
      <c r="G308" s="16"/>
      <c r="H308" s="16"/>
    </row>
    <row r="309" spans="1:8" ht="23.25">
      <c r="A309" s="566" t="s">
        <v>140</v>
      </c>
      <c r="B309" s="566"/>
      <c r="C309" s="566"/>
      <c r="D309" s="566"/>
      <c r="E309" s="566"/>
      <c r="F309" s="566"/>
      <c r="G309" s="566"/>
      <c r="H309" s="566"/>
    </row>
    <row r="310" spans="1:8" ht="13.5" customHeight="1">
      <c r="A310" s="90"/>
      <c r="B310" s="90"/>
      <c r="C310" s="90"/>
      <c r="D310" s="125"/>
      <c r="E310" s="90"/>
      <c r="F310" s="90"/>
      <c r="G310" s="90"/>
      <c r="H310" s="90"/>
    </row>
    <row r="311" spans="1:8" ht="18">
      <c r="A311" s="567" t="s">
        <v>88</v>
      </c>
      <c r="B311" s="567"/>
      <c r="C311" s="567"/>
      <c r="D311" s="567"/>
      <c r="E311" s="567"/>
      <c r="F311" s="567"/>
      <c r="G311" s="567"/>
      <c r="H311" s="567"/>
    </row>
    <row r="312" spans="1:8" ht="23.25" customHeight="1">
      <c r="A312" s="91"/>
      <c r="B312" s="92"/>
      <c r="C312" s="93"/>
      <c r="D312" s="126"/>
      <c r="E312" s="94"/>
      <c r="F312" s="92"/>
      <c r="G312" s="95"/>
      <c r="H312" s="96"/>
    </row>
    <row r="313" spans="1:8" ht="16.5">
      <c r="A313" s="97" t="s">
        <v>59</v>
      </c>
      <c r="B313" s="98" t="s">
        <v>128</v>
      </c>
      <c r="C313" s="98"/>
      <c r="D313" s="127"/>
      <c r="E313" s="98"/>
      <c r="F313" s="98"/>
      <c r="G313" s="99" t="s">
        <v>9</v>
      </c>
      <c r="H313" s="100">
        <f>H253</f>
        <v>0</v>
      </c>
    </row>
    <row r="314" spans="1:8" ht="16.5">
      <c r="A314" s="97" t="s">
        <v>60</v>
      </c>
      <c r="B314" s="98" t="s">
        <v>130</v>
      </c>
      <c r="C314" s="98"/>
      <c r="D314" s="127"/>
      <c r="E314" s="98"/>
      <c r="F314" s="98"/>
      <c r="G314" s="99" t="s">
        <v>9</v>
      </c>
      <c r="H314" s="100">
        <f>F261</f>
        <v>0</v>
      </c>
    </row>
    <row r="315" spans="1:8" ht="16.5">
      <c r="A315" s="101" t="s">
        <v>61</v>
      </c>
      <c r="B315" s="577" t="s">
        <v>132</v>
      </c>
      <c r="C315" s="577"/>
      <c r="D315" s="577"/>
      <c r="E315" s="577"/>
      <c r="F315" s="577"/>
      <c r="G315" s="102" t="s">
        <v>9</v>
      </c>
      <c r="H315" s="103">
        <f>F281</f>
        <v>0</v>
      </c>
    </row>
    <row r="316" spans="1:8" ht="16.5">
      <c r="A316" s="97" t="s">
        <v>63</v>
      </c>
      <c r="B316" s="98" t="s">
        <v>135</v>
      </c>
      <c r="C316" s="98"/>
      <c r="D316" s="127"/>
      <c r="E316" s="98"/>
      <c r="F316" s="98"/>
      <c r="G316" s="99" t="s">
        <v>9</v>
      </c>
      <c r="H316" s="100">
        <f>F290</f>
        <v>0</v>
      </c>
    </row>
    <row r="317" spans="1:8" ht="17.25" thickBot="1">
      <c r="A317" s="104" t="s">
        <v>64</v>
      </c>
      <c r="B317" s="156" t="s">
        <v>137</v>
      </c>
      <c r="C317" s="156"/>
      <c r="D317" s="193"/>
      <c r="E317" s="156"/>
      <c r="F317" s="156"/>
      <c r="G317" s="105" t="s">
        <v>9</v>
      </c>
      <c r="H317" s="106">
        <f>F305</f>
        <v>0</v>
      </c>
    </row>
    <row r="318" spans="1:8" ht="16.5">
      <c r="A318" s="97"/>
      <c r="B318" s="98"/>
      <c r="C318" s="98"/>
      <c r="D318" s="127"/>
      <c r="E318" s="98"/>
      <c r="F318" s="98"/>
      <c r="G318" s="99"/>
      <c r="H318" s="100"/>
    </row>
    <row r="319" spans="1:8" ht="18.75">
      <c r="A319" s="91"/>
      <c r="B319" s="565" t="s">
        <v>67</v>
      </c>
      <c r="C319" s="565"/>
      <c r="D319" s="565"/>
      <c r="E319" s="108" t="s">
        <v>9</v>
      </c>
      <c r="F319" s="575">
        <f>SUM(H313:H317)</f>
        <v>0</v>
      </c>
      <c r="G319" s="575"/>
      <c r="H319" s="575"/>
    </row>
    <row r="320" spans="1:8" ht="19.5" thickBot="1">
      <c r="A320" s="110"/>
      <c r="B320" s="576" t="s">
        <v>84</v>
      </c>
      <c r="C320" s="576"/>
      <c r="D320" s="576"/>
      <c r="E320" s="111" t="s">
        <v>9</v>
      </c>
      <c r="F320" s="571">
        <f>F319*0.25</f>
        <v>0</v>
      </c>
      <c r="G320" s="571"/>
      <c r="H320" s="571"/>
    </row>
    <row r="321" spans="1:8" ht="19.5" customHeight="1">
      <c r="A321" s="91"/>
      <c r="B321" s="565" t="s">
        <v>68</v>
      </c>
      <c r="C321" s="565"/>
      <c r="D321" s="565"/>
      <c r="E321" s="108" t="s">
        <v>9</v>
      </c>
      <c r="F321" s="575">
        <f>F319+F320</f>
        <v>0</v>
      </c>
      <c r="G321" s="575"/>
      <c r="H321" s="575"/>
    </row>
    <row r="322" spans="1:8" ht="18.75">
      <c r="A322" s="91"/>
      <c r="B322" s="107"/>
      <c r="C322" s="107"/>
      <c r="D322" s="129"/>
      <c r="E322" s="108"/>
      <c r="F322" s="109"/>
      <c r="G322" s="109"/>
      <c r="H322" s="109"/>
    </row>
    <row r="323" spans="2:8" ht="20.25">
      <c r="B323" s="560" t="s">
        <v>154</v>
      </c>
      <c r="C323" s="560"/>
      <c r="D323" s="560"/>
      <c r="E323" s="560"/>
      <c r="F323" s="560"/>
      <c r="G323" s="560"/>
      <c r="H323" s="47"/>
    </row>
    <row r="324" spans="1:8" ht="18.75">
      <c r="A324" s="91"/>
      <c r="B324" s="107"/>
      <c r="C324" s="107"/>
      <c r="D324" s="129"/>
      <c r="E324" s="202"/>
      <c r="F324" s="109"/>
      <c r="G324" s="109"/>
      <c r="H324" s="109"/>
    </row>
    <row r="325" spans="1:8" s="196" customFormat="1" ht="16.5" customHeight="1">
      <c r="A325" s="56" t="s">
        <v>127</v>
      </c>
      <c r="B325" s="569" t="s">
        <v>155</v>
      </c>
      <c r="C325" s="569"/>
      <c r="D325" s="569"/>
      <c r="E325" s="219"/>
      <c r="F325" s="195"/>
      <c r="G325" s="132"/>
      <c r="H325" s="195"/>
    </row>
    <row r="326" spans="1:8" s="199" customFormat="1" ht="16.5" customHeight="1">
      <c r="A326" s="203"/>
      <c r="B326" s="205"/>
      <c r="C326" s="205"/>
      <c r="D326" s="205"/>
      <c r="E326" s="204"/>
      <c r="F326" s="198"/>
      <c r="G326" s="197"/>
      <c r="H326" s="198"/>
    </row>
    <row r="327" spans="1:8" s="196" customFormat="1" ht="54">
      <c r="A327" s="220" t="s">
        <v>31</v>
      </c>
      <c r="B327" s="221" t="s">
        <v>217</v>
      </c>
      <c r="C327" s="132"/>
      <c r="D327" s="194"/>
      <c r="E327" s="219"/>
      <c r="F327" s="195"/>
      <c r="G327" s="132"/>
      <c r="H327" s="195">
        <f>D327*F327</f>
        <v>0</v>
      </c>
    </row>
    <row r="328" spans="1:8" s="196" customFormat="1" ht="15.75">
      <c r="A328" s="220"/>
      <c r="B328" s="222" t="s">
        <v>17</v>
      </c>
      <c r="C328" s="132" t="s">
        <v>183</v>
      </c>
      <c r="D328" s="194">
        <v>9.73</v>
      </c>
      <c r="E328" s="219" t="s">
        <v>8</v>
      </c>
      <c r="F328" s="195"/>
      <c r="G328" s="132" t="s">
        <v>9</v>
      </c>
      <c r="H328" s="195">
        <f>D328*F328</f>
        <v>0</v>
      </c>
    </row>
    <row r="329" spans="1:8" s="196" customFormat="1" ht="38.25">
      <c r="A329" s="220"/>
      <c r="B329" s="222" t="s">
        <v>181</v>
      </c>
      <c r="C329" s="132" t="s">
        <v>12</v>
      </c>
      <c r="D329" s="194">
        <v>40</v>
      </c>
      <c r="E329" s="219" t="s">
        <v>8</v>
      </c>
      <c r="F329" s="195"/>
      <c r="G329" s="132" t="s">
        <v>9</v>
      </c>
      <c r="H329" s="195">
        <f>D329*F329</f>
        <v>0</v>
      </c>
    </row>
    <row r="330" spans="1:8" s="196" customFormat="1" ht="38.25">
      <c r="A330" s="220"/>
      <c r="B330" s="222" t="s">
        <v>182</v>
      </c>
      <c r="C330" s="132" t="s">
        <v>6</v>
      </c>
      <c r="D330" s="194">
        <v>81.12</v>
      </c>
      <c r="E330" s="219" t="s">
        <v>8</v>
      </c>
      <c r="F330" s="195"/>
      <c r="G330" s="132" t="s">
        <v>9</v>
      </c>
      <c r="H330" s="195">
        <f>D330*F330</f>
        <v>0</v>
      </c>
    </row>
    <row r="331" spans="1:8" ht="14.25" customHeight="1">
      <c r="A331" s="25"/>
      <c r="B331" s="168"/>
      <c r="D331" s="6"/>
      <c r="E331" s="112"/>
      <c r="F331" s="7"/>
      <c r="H331" s="7"/>
    </row>
    <row r="332" spans="1:8" ht="57.75" customHeight="1">
      <c r="A332" s="25" t="s">
        <v>30</v>
      </c>
      <c r="B332" s="139" t="s">
        <v>180</v>
      </c>
      <c r="D332" s="6"/>
      <c r="E332" s="112"/>
      <c r="F332" s="7"/>
      <c r="H332" s="7">
        <f>D332*F332</f>
        <v>0</v>
      </c>
    </row>
    <row r="333" spans="1:8" ht="14.25" customHeight="1">
      <c r="A333" s="25"/>
      <c r="B333" s="168" t="s">
        <v>17</v>
      </c>
      <c r="C333" s="2" t="s">
        <v>11</v>
      </c>
      <c r="D333" s="6">
        <v>1.35</v>
      </c>
      <c r="E333" s="112" t="s">
        <v>8</v>
      </c>
      <c r="F333" s="7"/>
      <c r="G333" s="2" t="s">
        <v>9</v>
      </c>
      <c r="H333" s="7">
        <f>D333*F333</f>
        <v>0</v>
      </c>
    </row>
    <row r="334" spans="1:8" s="161" customFormat="1" ht="14.25" customHeight="1">
      <c r="A334" s="157"/>
      <c r="B334" s="207"/>
      <c r="C334" s="158"/>
      <c r="D334" s="159"/>
      <c r="E334" s="206"/>
      <c r="F334" s="160"/>
      <c r="G334" s="158"/>
      <c r="H334" s="160"/>
    </row>
    <row r="335" spans="1:8" ht="65.25" customHeight="1">
      <c r="A335" s="25" t="s">
        <v>13</v>
      </c>
      <c r="B335" s="139" t="s">
        <v>179</v>
      </c>
      <c r="D335" s="6"/>
      <c r="E335" s="112"/>
      <c r="F335" s="7"/>
      <c r="H335" s="7"/>
    </row>
    <row r="336" spans="1:8" ht="14.25" customHeight="1">
      <c r="A336" s="25"/>
      <c r="B336" s="168" t="s">
        <v>218</v>
      </c>
      <c r="C336" s="2" t="s">
        <v>12</v>
      </c>
      <c r="D336" s="6">
        <v>1</v>
      </c>
      <c r="E336" s="112" t="s">
        <v>8</v>
      </c>
      <c r="F336" s="7"/>
      <c r="G336" s="2" t="s">
        <v>9</v>
      </c>
      <c r="H336" s="7">
        <f>D336*F336</f>
        <v>0</v>
      </c>
    </row>
    <row r="337" spans="1:8" ht="14.25" customHeight="1" thickBot="1">
      <c r="A337" s="25"/>
      <c r="B337" s="168"/>
      <c r="D337" s="6"/>
      <c r="E337" s="112"/>
      <c r="F337" s="7"/>
      <c r="H337" s="7"/>
    </row>
    <row r="338" spans="1:8" ht="15.75">
      <c r="A338" s="88" t="s">
        <v>28</v>
      </c>
      <c r="B338" s="558" t="s">
        <v>158</v>
      </c>
      <c r="C338" s="558"/>
      <c r="D338" s="558"/>
      <c r="E338" s="149" t="s">
        <v>9</v>
      </c>
      <c r="F338" s="557">
        <f>SUM(H327:H336)</f>
        <v>0</v>
      </c>
      <c r="G338" s="557"/>
      <c r="H338" s="557"/>
    </row>
    <row r="339" spans="1:8" ht="14.25" customHeight="1">
      <c r="A339" s="25"/>
      <c r="B339" s="168"/>
      <c r="D339" s="6"/>
      <c r="E339" s="112"/>
      <c r="F339" s="7"/>
      <c r="H339" s="7"/>
    </row>
    <row r="340" spans="1:8" ht="14.25" customHeight="1">
      <c r="A340" s="25"/>
      <c r="B340" s="168"/>
      <c r="D340" s="6"/>
      <c r="E340" s="112"/>
      <c r="F340" s="7"/>
      <c r="H340" s="7"/>
    </row>
    <row r="341" spans="1:8" ht="16.5" customHeight="1">
      <c r="A341" s="56" t="s">
        <v>22</v>
      </c>
      <c r="B341" s="569" t="s">
        <v>159</v>
      </c>
      <c r="C341" s="569"/>
      <c r="D341" s="569"/>
      <c r="E341" s="112"/>
      <c r="F341" s="7"/>
      <c r="H341" s="7"/>
    </row>
    <row r="342" spans="1:8" ht="16.5" customHeight="1">
      <c r="A342" s="56"/>
      <c r="B342" s="141"/>
      <c r="C342" s="141"/>
      <c r="D342" s="141"/>
      <c r="E342" s="112"/>
      <c r="F342" s="7"/>
      <c r="H342" s="7"/>
    </row>
    <row r="343" spans="1:8" s="208" customFormat="1" ht="145.5" customHeight="1">
      <c r="A343" s="27" t="s">
        <v>15</v>
      </c>
      <c r="B343" s="139" t="s">
        <v>160</v>
      </c>
      <c r="C343" s="2" t="s">
        <v>11</v>
      </c>
      <c r="D343" s="133">
        <v>70.78</v>
      </c>
      <c r="E343" s="132" t="s">
        <v>8</v>
      </c>
      <c r="F343" s="85"/>
      <c r="G343" s="2" t="s">
        <v>9</v>
      </c>
      <c r="H343" s="7">
        <f>D343*F343</f>
        <v>0</v>
      </c>
    </row>
    <row r="344" spans="1:8" ht="15.75">
      <c r="A344" s="56"/>
      <c r="B344" s="5"/>
      <c r="D344" s="121"/>
      <c r="E344" s="132"/>
      <c r="F344" s="85"/>
      <c r="H344" s="7"/>
    </row>
    <row r="345" spans="1:8" ht="120" customHeight="1">
      <c r="A345" s="25" t="s">
        <v>152</v>
      </c>
      <c r="B345" s="139" t="s">
        <v>161</v>
      </c>
      <c r="C345" s="2" t="s">
        <v>11</v>
      </c>
      <c r="D345" s="6">
        <v>62.77</v>
      </c>
      <c r="E345" s="112" t="s">
        <v>8</v>
      </c>
      <c r="F345" s="7"/>
      <c r="G345" s="2" t="s">
        <v>9</v>
      </c>
      <c r="H345" s="7">
        <f>D345*F345</f>
        <v>0</v>
      </c>
    </row>
    <row r="346" spans="1:8" ht="14.25" customHeight="1">
      <c r="A346" s="25"/>
      <c r="B346" s="139"/>
      <c r="D346" s="6"/>
      <c r="E346" s="112"/>
      <c r="F346" s="7"/>
      <c r="H346" s="7"/>
    </row>
    <row r="347" spans="1:8" ht="117.75" customHeight="1">
      <c r="A347" s="27" t="s">
        <v>156</v>
      </c>
      <c r="B347" s="152" t="s">
        <v>162</v>
      </c>
      <c r="C347" s="2" t="s">
        <v>11</v>
      </c>
      <c r="D347" s="6">
        <v>83.69</v>
      </c>
      <c r="E347" s="112" t="s">
        <v>8</v>
      </c>
      <c r="F347" s="7"/>
      <c r="G347" s="2" t="s">
        <v>9</v>
      </c>
      <c r="H347" s="7">
        <f>D347*F347</f>
        <v>0</v>
      </c>
    </row>
    <row r="348" spans="1:8" ht="12.75">
      <c r="A348" s="25"/>
      <c r="B348" s="5"/>
      <c r="D348" s="6"/>
      <c r="E348" s="112"/>
      <c r="F348" s="7"/>
      <c r="H348" s="7">
        <f>D348*F348</f>
        <v>0</v>
      </c>
    </row>
    <row r="349" spans="1:7" ht="179.25" customHeight="1">
      <c r="A349" s="25" t="s">
        <v>157</v>
      </c>
      <c r="B349" s="139" t="s">
        <v>163</v>
      </c>
      <c r="C349" s="3"/>
      <c r="D349" s="3"/>
      <c r="E349" s="3"/>
      <c r="G349" s="3"/>
    </row>
    <row r="350" spans="1:8" ht="16.5" customHeight="1">
      <c r="A350" s="25"/>
      <c r="B350" s="209" t="s">
        <v>164</v>
      </c>
      <c r="C350" s="2" t="s">
        <v>6</v>
      </c>
      <c r="D350" s="6">
        <v>33</v>
      </c>
      <c r="E350" s="112" t="s">
        <v>8</v>
      </c>
      <c r="F350" s="7"/>
      <c r="G350" s="2" t="s">
        <v>9</v>
      </c>
      <c r="H350" s="7">
        <f>D350*F350</f>
        <v>0</v>
      </c>
    </row>
    <row r="351" spans="1:5" ht="16.5" customHeight="1">
      <c r="A351" s="25"/>
      <c r="B351" s="168"/>
      <c r="E351" s="2"/>
    </row>
    <row r="352" spans="1:8" ht="150.75" customHeight="1">
      <c r="A352" s="25" t="s">
        <v>189</v>
      </c>
      <c r="B352" s="138" t="s">
        <v>219</v>
      </c>
      <c r="C352" s="2" t="s">
        <v>10</v>
      </c>
      <c r="D352" s="6">
        <v>209.23</v>
      </c>
      <c r="E352" s="112" t="s">
        <v>8</v>
      </c>
      <c r="F352" s="7"/>
      <c r="G352" s="2" t="s">
        <v>9</v>
      </c>
      <c r="H352" s="7">
        <f>D352*F352</f>
        <v>0</v>
      </c>
    </row>
    <row r="353" spans="1:8" ht="16.5" customHeight="1">
      <c r="A353" s="25"/>
      <c r="B353" s="138"/>
      <c r="D353" s="6"/>
      <c r="E353" s="112"/>
      <c r="F353" s="7"/>
      <c r="H353" s="7"/>
    </row>
    <row r="354" spans="1:8" ht="108" customHeight="1">
      <c r="A354" s="25" t="s">
        <v>190</v>
      </c>
      <c r="B354" s="138" t="s">
        <v>220</v>
      </c>
      <c r="C354" s="2" t="s">
        <v>10</v>
      </c>
      <c r="D354" s="6">
        <v>209.23</v>
      </c>
      <c r="E354" s="112" t="s">
        <v>8</v>
      </c>
      <c r="F354" s="7"/>
      <c r="G354" s="2" t="s">
        <v>9</v>
      </c>
      <c r="H354" s="7">
        <f>D354*F354</f>
        <v>0</v>
      </c>
    </row>
    <row r="355" spans="1:8" ht="12.75">
      <c r="A355" s="3"/>
      <c r="B355" s="37"/>
      <c r="D355" s="6"/>
      <c r="E355" s="112"/>
      <c r="F355" s="7"/>
      <c r="H355" s="7"/>
    </row>
    <row r="356" spans="1:8" ht="67.5" customHeight="1">
      <c r="A356" s="27" t="s">
        <v>191</v>
      </c>
      <c r="B356" s="185" t="s">
        <v>245</v>
      </c>
      <c r="C356" s="2" t="s">
        <v>72</v>
      </c>
      <c r="D356" s="6">
        <v>1</v>
      </c>
      <c r="E356" s="112" t="s">
        <v>8</v>
      </c>
      <c r="F356" s="7"/>
      <c r="G356" s="2" t="s">
        <v>9</v>
      </c>
      <c r="H356" s="7">
        <f>D356*F356</f>
        <v>0</v>
      </c>
    </row>
    <row r="357" spans="1:8" ht="13.5" customHeight="1">
      <c r="A357" s="25"/>
      <c r="B357" s="139"/>
      <c r="D357" s="6"/>
      <c r="E357" s="112"/>
      <c r="F357" s="7"/>
      <c r="H357" s="7"/>
    </row>
    <row r="358" spans="1:8" ht="39.75" customHeight="1">
      <c r="A358" s="27" t="s">
        <v>192</v>
      </c>
      <c r="B358" s="5" t="s">
        <v>165</v>
      </c>
      <c r="C358" s="2" t="s">
        <v>11</v>
      </c>
      <c r="D358" s="6">
        <v>100</v>
      </c>
      <c r="E358" s="112" t="s">
        <v>8</v>
      </c>
      <c r="F358" s="7"/>
      <c r="G358" s="2" t="s">
        <v>9</v>
      </c>
      <c r="H358" s="7">
        <f>D358*F358</f>
        <v>0</v>
      </c>
    </row>
    <row r="359" spans="1:8" ht="16.5" customHeight="1" thickBot="1">
      <c r="A359" s="56"/>
      <c r="B359" s="141"/>
      <c r="C359" s="141"/>
      <c r="D359" s="141"/>
      <c r="E359" s="112"/>
      <c r="F359" s="7"/>
      <c r="H359" s="7"/>
    </row>
    <row r="360" spans="1:8" ht="15.75">
      <c r="A360" s="88" t="s">
        <v>27</v>
      </c>
      <c r="B360" s="558" t="s">
        <v>166</v>
      </c>
      <c r="C360" s="558"/>
      <c r="D360" s="558"/>
      <c r="E360" s="149" t="s">
        <v>9</v>
      </c>
      <c r="F360" s="557">
        <f>SUM(H343:H358)</f>
        <v>0</v>
      </c>
      <c r="G360" s="557"/>
      <c r="H360" s="557"/>
    </row>
    <row r="361" spans="1:8" ht="16.5" customHeight="1">
      <c r="A361" s="56"/>
      <c r="B361" s="141"/>
      <c r="C361" s="141"/>
      <c r="D361" s="141"/>
      <c r="E361" s="112"/>
      <c r="F361" s="7"/>
      <c r="H361" s="7"/>
    </row>
    <row r="362" spans="1:8" ht="16.5" customHeight="1">
      <c r="A362" s="56"/>
      <c r="B362" s="141"/>
      <c r="C362" s="141"/>
      <c r="D362" s="141"/>
      <c r="E362" s="112"/>
      <c r="F362" s="7"/>
      <c r="H362" s="7"/>
    </row>
    <row r="363" spans="1:8" ht="17.25" customHeight="1">
      <c r="A363" s="210" t="s">
        <v>23</v>
      </c>
      <c r="B363" s="55" t="s">
        <v>167</v>
      </c>
      <c r="D363" s="121"/>
      <c r="E363" s="132"/>
      <c r="F363" s="85"/>
      <c r="H363" s="7"/>
    </row>
    <row r="364" spans="1:8" ht="15.75">
      <c r="A364" s="56"/>
      <c r="B364" s="5"/>
      <c r="D364" s="121"/>
      <c r="E364" s="132"/>
      <c r="F364" s="85"/>
      <c r="H364" s="7"/>
    </row>
    <row r="365" spans="1:8" s="208" customFormat="1" ht="137.25" customHeight="1">
      <c r="A365" s="27" t="s">
        <v>20</v>
      </c>
      <c r="B365" s="139" t="s">
        <v>184</v>
      </c>
      <c r="C365" s="2" t="s">
        <v>12</v>
      </c>
      <c r="D365" s="133">
        <v>1</v>
      </c>
      <c r="E365" s="132" t="s">
        <v>8</v>
      </c>
      <c r="F365" s="85"/>
      <c r="G365" s="2" t="s">
        <v>9</v>
      </c>
      <c r="H365" s="7">
        <f>D365*F365</f>
        <v>0</v>
      </c>
    </row>
    <row r="366" spans="1:8" ht="15.75">
      <c r="A366" s="56"/>
      <c r="B366" s="5"/>
      <c r="D366" s="121"/>
      <c r="E366" s="132"/>
      <c r="F366" s="85"/>
      <c r="H366" s="7"/>
    </row>
    <row r="367" spans="1:7" ht="229.5">
      <c r="A367" s="25" t="s">
        <v>21</v>
      </c>
      <c r="B367" s="139" t="s">
        <v>168</v>
      </c>
      <c r="C367" s="3"/>
      <c r="D367" s="3"/>
      <c r="E367" s="3"/>
      <c r="G367" s="3"/>
    </row>
    <row r="368" spans="1:8" ht="15.75" customHeight="1">
      <c r="A368" s="25"/>
      <c r="B368" s="139" t="s">
        <v>169</v>
      </c>
      <c r="C368" s="2" t="s">
        <v>12</v>
      </c>
      <c r="D368" s="6">
        <v>3</v>
      </c>
      <c r="E368" s="112" t="s">
        <v>8</v>
      </c>
      <c r="F368" s="7"/>
      <c r="G368" s="2" t="s">
        <v>9</v>
      </c>
      <c r="H368" s="7">
        <f>D368*F368</f>
        <v>0</v>
      </c>
    </row>
    <row r="369" spans="1:8" ht="15" customHeight="1">
      <c r="A369" s="25"/>
      <c r="B369" s="5" t="s">
        <v>170</v>
      </c>
      <c r="C369" s="2">
        <v>1</v>
      </c>
      <c r="D369" s="6">
        <v>1</v>
      </c>
      <c r="E369" s="112" t="s">
        <v>8</v>
      </c>
      <c r="F369" s="7"/>
      <c r="G369" s="2" t="s">
        <v>9</v>
      </c>
      <c r="H369" s="7">
        <f>D369*F369</f>
        <v>0</v>
      </c>
    </row>
    <row r="370" spans="1:8" ht="15" customHeight="1">
      <c r="A370" s="25"/>
      <c r="B370" s="5" t="s">
        <v>221</v>
      </c>
      <c r="C370" s="2">
        <v>1</v>
      </c>
      <c r="D370" s="6">
        <v>1</v>
      </c>
      <c r="E370" s="112" t="s">
        <v>8</v>
      </c>
      <c r="F370" s="7"/>
      <c r="G370" s="2" t="s">
        <v>9</v>
      </c>
      <c r="H370" s="7">
        <f>D370*F370</f>
        <v>0</v>
      </c>
    </row>
    <row r="371" spans="1:8" ht="13.5" thickBot="1">
      <c r="A371" s="28"/>
      <c r="B371" s="24"/>
      <c r="C371" s="12"/>
      <c r="D371" s="11"/>
      <c r="E371" s="211"/>
      <c r="F371" s="10"/>
      <c r="G371" s="9"/>
      <c r="H371" s="10"/>
    </row>
    <row r="372" spans="1:8" ht="15.75">
      <c r="A372" s="29" t="s">
        <v>25</v>
      </c>
      <c r="B372" s="558" t="s">
        <v>171</v>
      </c>
      <c r="C372" s="558"/>
      <c r="D372" s="558"/>
      <c r="E372" s="4" t="s">
        <v>9</v>
      </c>
      <c r="F372" s="557">
        <f>SUM(H365:H370)</f>
        <v>0</v>
      </c>
      <c r="G372" s="557"/>
      <c r="H372" s="557"/>
    </row>
    <row r="373" spans="1:8" ht="15.75">
      <c r="A373" s="29"/>
      <c r="B373" s="34"/>
      <c r="C373" s="34"/>
      <c r="D373" s="34"/>
      <c r="E373" s="4"/>
      <c r="F373" s="16"/>
      <c r="G373" s="16"/>
      <c r="H373" s="16"/>
    </row>
    <row r="374" spans="1:8" ht="15.75">
      <c r="A374" s="29"/>
      <c r="B374" s="34"/>
      <c r="C374" s="34"/>
      <c r="D374" s="34"/>
      <c r="E374" s="4"/>
      <c r="F374" s="16"/>
      <c r="G374" s="16"/>
      <c r="H374" s="16"/>
    </row>
    <row r="375" spans="1:8" ht="16.5" customHeight="1">
      <c r="A375" s="56" t="s">
        <v>36</v>
      </c>
      <c r="B375" s="569" t="s">
        <v>172</v>
      </c>
      <c r="C375" s="569"/>
      <c r="D375" s="569"/>
      <c r="E375" s="112"/>
      <c r="F375" s="7"/>
      <c r="H375" s="7"/>
    </row>
    <row r="376" spans="1:8" ht="16.5" customHeight="1">
      <c r="A376" s="56"/>
      <c r="B376" s="141"/>
      <c r="C376" s="141"/>
      <c r="D376" s="141"/>
      <c r="E376" s="112"/>
      <c r="F376" s="7"/>
      <c r="H376" s="7"/>
    </row>
    <row r="377" spans="1:8" ht="96.75" customHeight="1">
      <c r="A377" s="25" t="s">
        <v>37</v>
      </c>
      <c r="B377" s="212" t="s">
        <v>173</v>
      </c>
      <c r="C377" s="2" t="s">
        <v>10</v>
      </c>
      <c r="D377" s="6">
        <v>144.65</v>
      </c>
      <c r="E377" s="112" t="s">
        <v>8</v>
      </c>
      <c r="F377" s="7"/>
      <c r="G377" s="2" t="s">
        <v>9</v>
      </c>
      <c r="H377" s="7">
        <f>D377*F377</f>
        <v>0</v>
      </c>
    </row>
    <row r="378" spans="1:23" ht="16.5" thickBot="1">
      <c r="A378" s="29"/>
      <c r="B378" s="34"/>
      <c r="C378" s="34"/>
      <c r="D378" s="34"/>
      <c r="E378" s="4"/>
      <c r="F378" s="16"/>
      <c r="G378" s="16"/>
      <c r="H378" s="16"/>
      <c r="I378" s="20"/>
      <c r="J378" s="20"/>
      <c r="K378" s="20"/>
      <c r="L378" s="20"/>
      <c r="M378" s="20"/>
      <c r="N378" s="20"/>
      <c r="O378" s="20"/>
      <c r="P378" s="20"/>
      <c r="Q378" s="20"/>
      <c r="R378" s="20"/>
      <c r="S378" s="20"/>
      <c r="T378" s="20"/>
      <c r="U378" s="20"/>
      <c r="V378" s="20"/>
      <c r="W378" s="20"/>
    </row>
    <row r="379" spans="1:23" s="89" customFormat="1" ht="15.75">
      <c r="A379" s="88" t="s">
        <v>51</v>
      </c>
      <c r="B379" s="558" t="s">
        <v>174</v>
      </c>
      <c r="C379" s="558"/>
      <c r="D379" s="558"/>
      <c r="E379" s="149" t="s">
        <v>9</v>
      </c>
      <c r="F379" s="557">
        <f>SUM(H377)</f>
        <v>0</v>
      </c>
      <c r="G379" s="557"/>
      <c r="H379" s="557"/>
      <c r="I379" s="20"/>
      <c r="J379" s="20"/>
      <c r="K379" s="20"/>
      <c r="L379" s="20"/>
      <c r="M379" s="20"/>
      <c r="N379" s="20"/>
      <c r="O379" s="20"/>
      <c r="P379" s="20"/>
      <c r="Q379" s="20"/>
      <c r="R379" s="20"/>
      <c r="S379" s="20"/>
      <c r="T379" s="20"/>
      <c r="U379" s="20"/>
      <c r="V379" s="20"/>
      <c r="W379" s="20"/>
    </row>
    <row r="380" spans="1:8" ht="15.75">
      <c r="A380" s="29"/>
      <c r="B380" s="34"/>
      <c r="C380" s="34"/>
      <c r="D380" s="34"/>
      <c r="E380" s="4"/>
      <c r="F380" s="16"/>
      <c r="G380" s="16"/>
      <c r="H380" s="16"/>
    </row>
    <row r="381" spans="1:8" ht="15.75">
      <c r="A381" s="29"/>
      <c r="B381" s="34"/>
      <c r="C381" s="34"/>
      <c r="D381" s="34"/>
      <c r="E381" s="4"/>
      <c r="F381" s="16"/>
      <c r="G381" s="16"/>
      <c r="H381" s="16"/>
    </row>
    <row r="382" spans="1:8" ht="16.5" customHeight="1">
      <c r="A382" s="56" t="s">
        <v>44</v>
      </c>
      <c r="B382" s="141" t="s">
        <v>193</v>
      </c>
      <c r="C382" s="141"/>
      <c r="D382" s="141"/>
      <c r="E382" s="112"/>
      <c r="F382" s="7"/>
      <c r="H382" s="7"/>
    </row>
    <row r="383" spans="1:8" ht="15.75">
      <c r="A383" s="56"/>
      <c r="B383" s="141"/>
      <c r="C383" s="141"/>
      <c r="D383" s="141"/>
      <c r="E383" s="112"/>
      <c r="F383" s="7"/>
      <c r="H383" s="7"/>
    </row>
    <row r="384" spans="1:8" ht="55.5" customHeight="1">
      <c r="A384" s="27" t="s">
        <v>54</v>
      </c>
      <c r="B384" s="152" t="s">
        <v>194</v>
      </c>
      <c r="C384" s="2" t="s">
        <v>12</v>
      </c>
      <c r="D384" s="6">
        <v>1</v>
      </c>
      <c r="E384" s="112" t="s">
        <v>8</v>
      </c>
      <c r="F384" s="7"/>
      <c r="G384" s="2" t="s">
        <v>9</v>
      </c>
      <c r="H384" s="7">
        <f>D384*F384</f>
        <v>0</v>
      </c>
    </row>
    <row r="385" spans="1:8" ht="12.75">
      <c r="A385" s="27"/>
      <c r="B385" s="152"/>
      <c r="D385" s="6"/>
      <c r="E385" s="112"/>
      <c r="F385" s="7"/>
      <c r="H385" s="7"/>
    </row>
    <row r="386" spans="1:8" ht="40.5" customHeight="1">
      <c r="A386" s="27" t="s">
        <v>45</v>
      </c>
      <c r="B386" s="152" t="s">
        <v>195</v>
      </c>
      <c r="C386" s="2" t="s">
        <v>12</v>
      </c>
      <c r="D386" s="6">
        <v>1</v>
      </c>
      <c r="E386" s="112" t="s">
        <v>8</v>
      </c>
      <c r="F386" s="7"/>
      <c r="G386" s="2" t="s">
        <v>9</v>
      </c>
      <c r="H386" s="7">
        <f>D386*F386</f>
        <v>0</v>
      </c>
    </row>
    <row r="387" spans="1:8" ht="13.5" thickBot="1">
      <c r="A387" s="28"/>
      <c r="B387" s="224"/>
      <c r="C387" s="9"/>
      <c r="D387" s="11"/>
      <c r="E387" s="211"/>
      <c r="F387" s="10"/>
      <c r="G387" s="9"/>
      <c r="H387" s="10"/>
    </row>
    <row r="388" spans="1:8" ht="15.75">
      <c r="A388" s="88" t="s">
        <v>106</v>
      </c>
      <c r="B388" s="154" t="s">
        <v>196</v>
      </c>
      <c r="C388" s="154"/>
      <c r="D388" s="154"/>
      <c r="E388" s="149" t="s">
        <v>9</v>
      </c>
      <c r="F388" s="557">
        <f>SUM(H384:H386)</f>
        <v>0</v>
      </c>
      <c r="G388" s="557"/>
      <c r="H388" s="557"/>
    </row>
    <row r="389" spans="1:8" ht="15.75">
      <c r="A389" s="29"/>
      <c r="B389" s="34"/>
      <c r="C389" s="34"/>
      <c r="D389" s="34"/>
      <c r="E389" s="4"/>
      <c r="F389" s="16"/>
      <c r="G389" s="16"/>
      <c r="H389" s="16"/>
    </row>
    <row r="390" spans="1:8" ht="16.5" customHeight="1">
      <c r="A390" s="56" t="s">
        <v>46</v>
      </c>
      <c r="B390" s="141" t="s">
        <v>246</v>
      </c>
      <c r="C390" s="141"/>
      <c r="D390" s="141"/>
      <c r="E390" s="112"/>
      <c r="F390" s="7"/>
      <c r="H390" s="7"/>
    </row>
    <row r="391" spans="1:8" ht="15.75">
      <c r="A391" s="56"/>
      <c r="B391" s="141"/>
      <c r="C391" s="141"/>
      <c r="D391" s="141"/>
      <c r="E391" s="112"/>
      <c r="F391" s="7"/>
      <c r="H391" s="7"/>
    </row>
    <row r="392" spans="1:8" ht="107.25" customHeight="1">
      <c r="A392" s="27" t="s">
        <v>47</v>
      </c>
      <c r="B392" s="152" t="s">
        <v>197</v>
      </c>
      <c r="C392" s="2" t="s">
        <v>12</v>
      </c>
      <c r="D392" s="6">
        <v>2</v>
      </c>
      <c r="E392" s="112" t="s">
        <v>8</v>
      </c>
      <c r="F392" s="7"/>
      <c r="G392" s="2" t="s">
        <v>9</v>
      </c>
      <c r="H392" s="7">
        <f>D392*F392</f>
        <v>0</v>
      </c>
    </row>
    <row r="393" spans="1:8" ht="12.75">
      <c r="A393" s="27"/>
      <c r="B393" s="152"/>
      <c r="D393" s="6"/>
      <c r="E393" s="112"/>
      <c r="F393" s="7"/>
      <c r="H393" s="7"/>
    </row>
    <row r="394" spans="1:7" ht="56.25" customHeight="1">
      <c r="A394" s="27" t="s">
        <v>48</v>
      </c>
      <c r="B394" s="185" t="s">
        <v>222</v>
      </c>
      <c r="C394" s="3"/>
      <c r="D394" s="3"/>
      <c r="E394" s="3"/>
      <c r="G394" s="3"/>
    </row>
    <row r="395" spans="1:8" ht="15.75">
      <c r="A395" s="31"/>
      <c r="B395" s="201" t="s">
        <v>223</v>
      </c>
      <c r="C395" s="2" t="s">
        <v>72</v>
      </c>
      <c r="D395" s="6">
        <v>1</v>
      </c>
      <c r="E395" s="112" t="s">
        <v>8</v>
      </c>
      <c r="F395" s="7"/>
      <c r="G395" s="2" t="s">
        <v>9</v>
      </c>
      <c r="H395" s="7">
        <f>D395*F395</f>
        <v>0</v>
      </c>
    </row>
    <row r="396" spans="1:8" ht="15.75">
      <c r="A396" s="31"/>
      <c r="B396" s="201"/>
      <c r="D396" s="6"/>
      <c r="E396" s="112"/>
      <c r="F396" s="7"/>
      <c r="H396" s="7"/>
    </row>
    <row r="397" spans="1:7" ht="63.75">
      <c r="A397" s="27" t="s">
        <v>123</v>
      </c>
      <c r="B397" s="185" t="s">
        <v>224</v>
      </c>
      <c r="C397" s="3"/>
      <c r="D397" s="3"/>
      <c r="E397" s="3"/>
      <c r="G397" s="3"/>
    </row>
    <row r="398" spans="1:8" ht="15.75">
      <c r="A398" s="31"/>
      <c r="B398" s="201" t="s">
        <v>223</v>
      </c>
      <c r="C398" s="2" t="s">
        <v>72</v>
      </c>
      <c r="D398" s="6">
        <v>1</v>
      </c>
      <c r="E398" s="112" t="s">
        <v>8</v>
      </c>
      <c r="F398" s="7"/>
      <c r="G398" s="2" t="s">
        <v>9</v>
      </c>
      <c r="H398" s="7">
        <f>D398*F398</f>
        <v>0</v>
      </c>
    </row>
    <row r="399" spans="1:8" ht="15.75">
      <c r="A399" s="31"/>
      <c r="B399" s="201"/>
      <c r="D399" s="6"/>
      <c r="E399" s="112"/>
      <c r="F399" s="7"/>
      <c r="H399" s="7"/>
    </row>
    <row r="400" spans="1:8" ht="67.5" customHeight="1">
      <c r="A400" s="27" t="s">
        <v>124</v>
      </c>
      <c r="B400" s="185" t="s">
        <v>225</v>
      </c>
      <c r="C400" s="2" t="s">
        <v>72</v>
      </c>
      <c r="D400" s="6">
        <v>1</v>
      </c>
      <c r="E400" s="112" t="s">
        <v>8</v>
      </c>
      <c r="F400" s="7"/>
      <c r="G400" s="2" t="s">
        <v>9</v>
      </c>
      <c r="H400" s="7">
        <f>D400*F400</f>
        <v>0</v>
      </c>
    </row>
    <row r="401" spans="1:8" ht="16.5" thickBot="1">
      <c r="A401" s="31"/>
      <c r="B401" s="201"/>
      <c r="D401" s="6"/>
      <c r="E401" s="112"/>
      <c r="F401" s="7"/>
      <c r="H401" s="7"/>
    </row>
    <row r="402" spans="1:8" ht="15.75">
      <c r="A402" s="88" t="s">
        <v>199</v>
      </c>
      <c r="B402" s="154" t="s">
        <v>226</v>
      </c>
      <c r="C402" s="154"/>
      <c r="D402" s="154"/>
      <c r="E402" s="149" t="s">
        <v>9</v>
      </c>
      <c r="F402" s="557">
        <f>SUM(H392:H401)</f>
        <v>0</v>
      </c>
      <c r="G402" s="557"/>
      <c r="H402" s="557"/>
    </row>
    <row r="403" spans="1:8" ht="16.5" customHeight="1">
      <c r="A403" s="56"/>
      <c r="B403" s="141"/>
      <c r="C403" s="141"/>
      <c r="D403" s="141"/>
      <c r="E403" s="112"/>
      <c r="F403" s="7"/>
      <c r="H403" s="7"/>
    </row>
    <row r="404" spans="1:8" ht="16.5" customHeight="1">
      <c r="A404" s="56"/>
      <c r="B404" s="141"/>
      <c r="C404" s="141"/>
      <c r="D404" s="141"/>
      <c r="E404" s="112"/>
      <c r="F404" s="7"/>
      <c r="H404" s="7"/>
    </row>
    <row r="405" spans="1:8" ht="16.5" customHeight="1">
      <c r="A405" s="56"/>
      <c r="B405" s="141"/>
      <c r="C405" s="141"/>
      <c r="D405" s="141"/>
      <c r="E405" s="112"/>
      <c r="F405" s="7"/>
      <c r="H405" s="7"/>
    </row>
    <row r="406" spans="1:8" ht="16.5" customHeight="1">
      <c r="A406" s="56"/>
      <c r="B406" s="141"/>
      <c r="C406" s="141"/>
      <c r="D406" s="141"/>
      <c r="E406" s="112"/>
      <c r="F406" s="7"/>
      <c r="H406" s="7"/>
    </row>
    <row r="407" spans="1:8" ht="23.25">
      <c r="A407" s="579" t="s">
        <v>154</v>
      </c>
      <c r="B407" s="579"/>
      <c r="C407" s="579"/>
      <c r="D407" s="579"/>
      <c r="E407" s="579"/>
      <c r="F407" s="579"/>
      <c r="G407" s="579"/>
      <c r="H407" s="579"/>
    </row>
    <row r="408" spans="1:8" ht="15" customHeight="1">
      <c r="A408" s="90"/>
      <c r="B408" s="90"/>
      <c r="C408" s="90"/>
      <c r="D408" s="125"/>
      <c r="E408" s="213"/>
      <c r="F408" s="90"/>
      <c r="G408" s="90"/>
      <c r="H408" s="90"/>
    </row>
    <row r="409" spans="1:8" ht="18">
      <c r="A409" s="567" t="s">
        <v>88</v>
      </c>
      <c r="B409" s="567"/>
      <c r="C409" s="567"/>
      <c r="D409" s="567"/>
      <c r="E409" s="567"/>
      <c r="F409" s="567"/>
      <c r="G409" s="567"/>
      <c r="H409" s="567"/>
    </row>
    <row r="410" spans="1:8" ht="18">
      <c r="A410" s="155"/>
      <c r="B410" s="155"/>
      <c r="C410" s="155"/>
      <c r="D410" s="155"/>
      <c r="E410" s="214"/>
      <c r="F410" s="155"/>
      <c r="G410" s="155"/>
      <c r="H410" s="155"/>
    </row>
    <row r="411" spans="1:8" ht="12.75">
      <c r="A411" s="91"/>
      <c r="B411" s="92"/>
      <c r="C411" s="93"/>
      <c r="D411" s="126"/>
      <c r="E411" s="93"/>
      <c r="F411" s="92"/>
      <c r="G411" s="95"/>
      <c r="H411" s="96"/>
    </row>
    <row r="412" spans="1:8" ht="16.5">
      <c r="A412" s="97" t="s">
        <v>59</v>
      </c>
      <c r="B412" s="98" t="s">
        <v>175</v>
      </c>
      <c r="C412" s="98"/>
      <c r="D412" s="127"/>
      <c r="E412" s="215"/>
      <c r="F412" s="98"/>
      <c r="G412" s="99" t="s">
        <v>9</v>
      </c>
      <c r="H412" s="100">
        <f>F338</f>
        <v>0</v>
      </c>
    </row>
    <row r="413" spans="1:8" ht="16.5">
      <c r="A413" s="101" t="s">
        <v>60</v>
      </c>
      <c r="B413" s="98" t="s">
        <v>176</v>
      </c>
      <c r="C413" s="98"/>
      <c r="D413" s="98"/>
      <c r="E413" s="216"/>
      <c r="F413" s="98"/>
      <c r="G413" s="102" t="s">
        <v>9</v>
      </c>
      <c r="H413" s="103">
        <f>F360</f>
        <v>0</v>
      </c>
    </row>
    <row r="414" spans="1:8" ht="16.5">
      <c r="A414" s="101" t="s">
        <v>61</v>
      </c>
      <c r="B414" s="98" t="s">
        <v>167</v>
      </c>
      <c r="C414" s="98"/>
      <c r="D414" s="98"/>
      <c r="E414" s="216"/>
      <c r="F414" s="98"/>
      <c r="G414" s="102" t="s">
        <v>9</v>
      </c>
      <c r="H414" s="103">
        <f>F372</f>
        <v>0</v>
      </c>
    </row>
    <row r="415" spans="1:8" ht="16.5">
      <c r="A415" s="101" t="s">
        <v>63</v>
      </c>
      <c r="B415" s="98" t="s">
        <v>172</v>
      </c>
      <c r="C415" s="98"/>
      <c r="D415" s="98"/>
      <c r="E415" s="216"/>
      <c r="F415" s="98"/>
      <c r="G415" s="102" t="s">
        <v>9</v>
      </c>
      <c r="H415" s="103">
        <f>F379</f>
        <v>0</v>
      </c>
    </row>
    <row r="416" spans="1:8" ht="16.5">
      <c r="A416" s="101" t="s">
        <v>64</v>
      </c>
      <c r="B416" s="98" t="s">
        <v>193</v>
      </c>
      <c r="C416" s="98"/>
      <c r="D416" s="98"/>
      <c r="E416" s="216"/>
      <c r="F416" s="98"/>
      <c r="G416" s="102" t="s">
        <v>9</v>
      </c>
      <c r="H416" s="103">
        <f>F388</f>
        <v>0</v>
      </c>
    </row>
    <row r="417" spans="1:8" ht="17.25" thickBot="1">
      <c r="A417" s="104" t="s">
        <v>65</v>
      </c>
      <c r="B417" s="156" t="s">
        <v>198</v>
      </c>
      <c r="C417" s="156"/>
      <c r="D417" s="156"/>
      <c r="E417" s="223"/>
      <c r="F417" s="156"/>
      <c r="G417" s="105" t="s">
        <v>9</v>
      </c>
      <c r="H417" s="106">
        <f>F402</f>
        <v>0</v>
      </c>
    </row>
    <row r="418" spans="1:8" ht="18.75">
      <c r="A418" s="91"/>
      <c r="B418" s="107" t="s">
        <v>67</v>
      </c>
      <c r="C418" s="107"/>
      <c r="D418" s="107"/>
      <c r="E418" s="202" t="s">
        <v>9</v>
      </c>
      <c r="F418" s="575">
        <f>SUM(H412:H417)</f>
        <v>0</v>
      </c>
      <c r="G418" s="575"/>
      <c r="H418" s="575"/>
    </row>
    <row r="419" spans="1:8" ht="19.5" customHeight="1" thickBot="1">
      <c r="A419" s="110"/>
      <c r="B419" s="153" t="s">
        <v>84</v>
      </c>
      <c r="C419" s="153"/>
      <c r="D419" s="153"/>
      <c r="E419" s="217" t="s">
        <v>9</v>
      </c>
      <c r="F419" s="571">
        <f>F418*0.25</f>
        <v>0</v>
      </c>
      <c r="G419" s="571"/>
      <c r="H419" s="571"/>
    </row>
    <row r="420" spans="1:8" ht="18.75">
      <c r="A420" s="91"/>
      <c r="B420" s="218" t="s">
        <v>68</v>
      </c>
      <c r="C420" s="218"/>
      <c r="D420" s="218"/>
      <c r="E420" s="202" t="s">
        <v>9</v>
      </c>
      <c r="F420" s="562">
        <f>SUM(F418:F419)</f>
        <v>0</v>
      </c>
      <c r="G420" s="562"/>
      <c r="H420" s="562"/>
    </row>
    <row r="421" spans="1:8" ht="18.75">
      <c r="A421" s="91"/>
      <c r="B421" s="107"/>
      <c r="C421" s="107"/>
      <c r="D421" s="129"/>
      <c r="E421" s="108"/>
      <c r="F421" s="109"/>
      <c r="G421" s="109"/>
      <c r="H421" s="109"/>
    </row>
    <row r="422" spans="1:8" ht="66.75" customHeight="1">
      <c r="A422" s="91"/>
      <c r="B422" s="107"/>
      <c r="C422" s="107"/>
      <c r="D422" s="129"/>
      <c r="E422" s="108"/>
      <c r="F422" s="109"/>
      <c r="G422" s="109"/>
      <c r="H422" s="109"/>
    </row>
    <row r="423" spans="1:8" ht="27.75">
      <c r="A423" s="578" t="s">
        <v>52</v>
      </c>
      <c r="B423" s="578"/>
      <c r="C423" s="578"/>
      <c r="D423" s="578"/>
      <c r="E423" s="578"/>
      <c r="F423" s="578"/>
      <c r="G423" s="578"/>
      <c r="H423" s="578"/>
    </row>
    <row r="424" spans="1:8" ht="27.75">
      <c r="A424" s="90"/>
      <c r="B424" s="90"/>
      <c r="C424" s="90"/>
      <c r="D424" s="125"/>
      <c r="E424" s="90"/>
      <c r="F424" s="90"/>
      <c r="G424" s="90"/>
      <c r="H424" s="90"/>
    </row>
    <row r="425" spans="1:8" ht="18">
      <c r="A425" s="567" t="s">
        <v>141</v>
      </c>
      <c r="B425" s="567"/>
      <c r="C425" s="567"/>
      <c r="D425" s="567"/>
      <c r="E425" s="567"/>
      <c r="F425" s="567"/>
      <c r="G425" s="567"/>
      <c r="H425" s="567"/>
    </row>
    <row r="426" spans="1:8" ht="12.75">
      <c r="A426" s="91"/>
      <c r="B426" s="92"/>
      <c r="C426" s="93"/>
      <c r="D426" s="126"/>
      <c r="E426" s="94"/>
      <c r="F426" s="92"/>
      <c r="G426" s="95"/>
      <c r="H426" s="96"/>
    </row>
    <row r="427" spans="1:8" ht="16.5">
      <c r="A427" s="97" t="s">
        <v>69</v>
      </c>
      <c r="B427" s="98" t="s">
        <v>70</v>
      </c>
      <c r="C427" s="98"/>
      <c r="D427" s="127"/>
      <c r="E427" s="98"/>
      <c r="F427" s="98"/>
      <c r="G427" s="99" t="s">
        <v>9</v>
      </c>
      <c r="H427" s="100">
        <f>F228</f>
        <v>0</v>
      </c>
    </row>
    <row r="428" spans="1:8" ht="16.5">
      <c r="A428" s="101" t="s">
        <v>142</v>
      </c>
      <c r="B428" s="98" t="s">
        <v>143</v>
      </c>
      <c r="C428" s="98"/>
      <c r="D428" s="127"/>
      <c r="E428" s="98"/>
      <c r="F428" s="98"/>
      <c r="G428" s="102" t="s">
        <v>9</v>
      </c>
      <c r="H428" s="103">
        <f>F319</f>
        <v>0</v>
      </c>
    </row>
    <row r="429" spans="1:8" ht="17.25" thickBot="1">
      <c r="A429" s="104" t="s">
        <v>177</v>
      </c>
      <c r="B429" s="156" t="s">
        <v>178</v>
      </c>
      <c r="C429" s="156"/>
      <c r="D429" s="193"/>
      <c r="E429" s="156"/>
      <c r="F429" s="156"/>
      <c r="G429" s="105" t="s">
        <v>9</v>
      </c>
      <c r="H429" s="106">
        <f>F418</f>
        <v>0</v>
      </c>
    </row>
    <row r="430" spans="1:8" ht="16.5">
      <c r="A430" s="97"/>
      <c r="B430" s="98"/>
      <c r="C430" s="98"/>
      <c r="D430" s="127"/>
      <c r="E430" s="98"/>
      <c r="F430" s="98"/>
      <c r="G430" s="99"/>
      <c r="H430" s="100"/>
    </row>
    <row r="431" spans="1:8" ht="18.75">
      <c r="A431" s="91"/>
      <c r="B431" s="565" t="s">
        <v>67</v>
      </c>
      <c r="C431" s="565"/>
      <c r="D431" s="565"/>
      <c r="E431" s="108" t="s">
        <v>9</v>
      </c>
      <c r="F431" s="575">
        <f>SUM(H427:H429)</f>
        <v>0</v>
      </c>
      <c r="G431" s="575"/>
      <c r="H431" s="575"/>
    </row>
    <row r="432" spans="1:8" ht="19.5" thickBot="1">
      <c r="A432" s="110"/>
      <c r="B432" s="576" t="s">
        <v>84</v>
      </c>
      <c r="C432" s="576"/>
      <c r="D432" s="576"/>
      <c r="E432" s="111" t="s">
        <v>9</v>
      </c>
      <c r="F432" s="571">
        <f>F431*0.25</f>
        <v>0</v>
      </c>
      <c r="G432" s="571"/>
      <c r="H432" s="571"/>
    </row>
    <row r="433" spans="1:8" ht="18.75">
      <c r="A433" s="91"/>
      <c r="B433" s="565" t="s">
        <v>68</v>
      </c>
      <c r="C433" s="565"/>
      <c r="D433" s="565"/>
      <c r="E433" s="108" t="s">
        <v>9</v>
      </c>
      <c r="F433" s="575">
        <f>F431+F432</f>
        <v>0</v>
      </c>
      <c r="G433" s="575"/>
      <c r="H433" s="575"/>
    </row>
    <row r="434" spans="1:8" ht="15.75">
      <c r="A434" s="31"/>
      <c r="B434" s="34"/>
      <c r="C434" s="22"/>
      <c r="D434" s="128"/>
      <c r="E434" s="23"/>
      <c r="F434" s="16"/>
      <c r="G434" s="16"/>
      <c r="H434" s="16"/>
    </row>
    <row r="435" spans="1:8" ht="12.75">
      <c r="A435" s="25"/>
      <c r="B435" s="40"/>
      <c r="D435" s="6"/>
      <c r="E435" s="6"/>
      <c r="F435" s="7"/>
      <c r="H435" s="7"/>
    </row>
    <row r="436" spans="1:5" ht="12.75">
      <c r="A436" s="25"/>
      <c r="B436" s="40"/>
      <c r="D436" s="6"/>
      <c r="E436" s="6"/>
    </row>
    <row r="437" spans="1:5" ht="15.75">
      <c r="A437" s="31"/>
      <c r="B437" s="46"/>
      <c r="C437" s="13"/>
      <c r="D437" s="130"/>
      <c r="E437" s="15"/>
    </row>
    <row r="438" spans="1:8" ht="15.75">
      <c r="A438" s="31"/>
      <c r="B438" s="46"/>
      <c r="C438" s="13"/>
      <c r="D438" s="130"/>
      <c r="E438" s="15"/>
      <c r="F438" s="561"/>
      <c r="G438" s="561"/>
      <c r="H438" s="561"/>
    </row>
    <row r="439" spans="1:8" ht="15.75">
      <c r="A439" s="31"/>
      <c r="B439" s="46"/>
      <c r="C439" s="13"/>
      <c r="D439" s="130"/>
      <c r="E439" s="15"/>
      <c r="F439" s="16"/>
      <c r="G439" s="16"/>
      <c r="H439" s="47"/>
    </row>
    <row r="440" spans="1:8" ht="15.75">
      <c r="A440" s="31"/>
      <c r="B440" s="46"/>
      <c r="C440" s="13"/>
      <c r="D440" s="130"/>
      <c r="E440" s="15"/>
      <c r="F440" s="16"/>
      <c r="G440" s="16"/>
      <c r="H440" s="47"/>
    </row>
    <row r="441" spans="1:8" ht="15.75">
      <c r="A441" s="31"/>
      <c r="B441" s="46"/>
      <c r="C441" s="13"/>
      <c r="D441" s="130"/>
      <c r="E441" s="15"/>
      <c r="F441" s="82"/>
      <c r="G441" s="77"/>
      <c r="H441" s="74"/>
    </row>
    <row r="442" spans="1:8" ht="15.75">
      <c r="A442" s="31"/>
      <c r="B442" s="46"/>
      <c r="C442" s="13"/>
      <c r="D442" s="130"/>
      <c r="E442" s="15"/>
      <c r="F442" s="554"/>
      <c r="G442" s="554"/>
      <c r="H442" s="554"/>
    </row>
    <row r="443" spans="1:8" ht="15.75">
      <c r="A443" s="1"/>
      <c r="B443" s="46"/>
      <c r="C443" s="13"/>
      <c r="D443" s="130"/>
      <c r="E443" s="15"/>
      <c r="F443" s="16"/>
      <c r="G443" s="16"/>
      <c r="H443" s="47"/>
    </row>
    <row r="444" spans="1:8" ht="15.75">
      <c r="A444" s="134"/>
      <c r="B444" s="134"/>
      <c r="C444" s="134"/>
      <c r="D444" s="134"/>
      <c r="E444" s="134"/>
      <c r="F444" s="16"/>
      <c r="G444" s="16"/>
      <c r="H444" s="47"/>
    </row>
    <row r="445" spans="6:8" ht="15.75">
      <c r="F445" s="134"/>
      <c r="G445" s="134"/>
      <c r="H445" s="134"/>
    </row>
    <row r="446" spans="2:5" ht="15.75">
      <c r="B446" s="52"/>
      <c r="C446" s="22"/>
      <c r="D446" s="128"/>
      <c r="E446" s="23"/>
    </row>
    <row r="447" spans="2:8" ht="15.75">
      <c r="B447" s="52"/>
      <c r="C447" s="22"/>
      <c r="D447" s="128"/>
      <c r="E447" s="23"/>
      <c r="F447" s="16"/>
      <c r="G447" s="16"/>
      <c r="H447" s="47"/>
    </row>
    <row r="448" spans="2:8" ht="15.75">
      <c r="B448" s="52"/>
      <c r="C448" s="22"/>
      <c r="D448" s="128"/>
      <c r="E448" s="23"/>
      <c r="F448" s="16"/>
      <c r="G448" s="16"/>
      <c r="H448" s="47"/>
    </row>
    <row r="449" spans="2:8" ht="15.75">
      <c r="B449" s="52"/>
      <c r="C449" s="22"/>
      <c r="D449" s="128"/>
      <c r="E449" s="23"/>
      <c r="F449" s="16"/>
      <c r="G449" s="16"/>
      <c r="H449" s="47"/>
    </row>
    <row r="450" spans="2:8" ht="15.75">
      <c r="B450" s="52"/>
      <c r="C450" s="22"/>
      <c r="D450" s="128"/>
      <c r="E450" s="23"/>
      <c r="F450" s="16"/>
      <c r="G450" s="16"/>
      <c r="H450" s="47"/>
    </row>
    <row r="451" spans="2:8" ht="15.75">
      <c r="B451" s="52"/>
      <c r="C451" s="22"/>
      <c r="D451" s="128"/>
      <c r="E451" s="23"/>
      <c r="F451" s="16"/>
      <c r="G451" s="16"/>
      <c r="H451" s="53"/>
    </row>
    <row r="452" spans="2:8" ht="15.75">
      <c r="B452" s="52"/>
      <c r="C452" s="22"/>
      <c r="D452" s="128"/>
      <c r="E452" s="23"/>
      <c r="F452" s="16"/>
      <c r="G452" s="16"/>
      <c r="H452" s="53"/>
    </row>
    <row r="453" spans="6:8" ht="15.75">
      <c r="F453" s="16"/>
      <c r="G453" s="16"/>
      <c r="H453" s="53"/>
    </row>
    <row r="454" spans="3:5" ht="15.75">
      <c r="C454" s="570"/>
      <c r="D454" s="570"/>
      <c r="E454" s="50"/>
    </row>
    <row r="455" spans="3:8" ht="15.75">
      <c r="C455" s="49"/>
      <c r="D455" s="131"/>
      <c r="E455" s="50"/>
      <c r="F455" s="20"/>
      <c r="G455" s="19"/>
      <c r="H455" s="20"/>
    </row>
    <row r="456" spans="3:8" ht="15.75">
      <c r="C456" s="49"/>
      <c r="D456" s="131"/>
      <c r="E456" s="50"/>
      <c r="F456" s="20"/>
      <c r="G456" s="19"/>
      <c r="H456" s="20"/>
    </row>
    <row r="457" spans="3:8" ht="15.75">
      <c r="C457" s="49"/>
      <c r="D457" s="131"/>
      <c r="E457" s="50"/>
      <c r="F457" s="20"/>
      <c r="G457" s="19"/>
      <c r="H457" s="20"/>
    </row>
    <row r="458" spans="3:8" ht="15.75">
      <c r="C458" s="49"/>
      <c r="D458" s="131"/>
      <c r="E458" s="50"/>
      <c r="F458" s="20"/>
      <c r="G458" s="19"/>
      <c r="H458" s="20"/>
    </row>
    <row r="459" spans="3:8" ht="15.75">
      <c r="C459" s="49"/>
      <c r="D459" s="131"/>
      <c r="E459" s="50"/>
      <c r="F459" s="20"/>
      <c r="G459" s="19"/>
      <c r="H459" s="20"/>
    </row>
    <row r="460" spans="6:8" ht="12.75">
      <c r="F460" s="51"/>
      <c r="G460" s="19"/>
      <c r="H460" s="20"/>
    </row>
  </sheetData>
  <sheetProtection/>
  <mergeCells count="86">
    <mergeCell ref="A37:H37"/>
    <mergeCell ref="F442:H442"/>
    <mergeCell ref="B325:D325"/>
    <mergeCell ref="B338:D338"/>
    <mergeCell ref="F338:H338"/>
    <mergeCell ref="B432:D432"/>
    <mergeCell ref="F432:H432"/>
    <mergeCell ref="B433:D433"/>
    <mergeCell ref="A425:H425"/>
    <mergeCell ref="B431:D431"/>
    <mergeCell ref="F431:H431"/>
    <mergeCell ref="A407:H407"/>
    <mergeCell ref="F433:H433"/>
    <mergeCell ref="B341:D341"/>
    <mergeCell ref="B360:D360"/>
    <mergeCell ref="F360:H360"/>
    <mergeCell ref="B372:D372"/>
    <mergeCell ref="F372:H372"/>
    <mergeCell ref="B375:D375"/>
    <mergeCell ref="A409:H409"/>
    <mergeCell ref="F419:H419"/>
    <mergeCell ref="B379:D379"/>
    <mergeCell ref="F379:H379"/>
    <mergeCell ref="F319:H319"/>
    <mergeCell ref="B320:D320"/>
    <mergeCell ref="F320:H320"/>
    <mergeCell ref="B321:D321"/>
    <mergeCell ref="F321:H321"/>
    <mergeCell ref="B323:G323"/>
    <mergeCell ref="F388:H388"/>
    <mergeCell ref="F402:H402"/>
    <mergeCell ref="A423:H423"/>
    <mergeCell ref="B290:D290"/>
    <mergeCell ref="F290:H290"/>
    <mergeCell ref="B305:D305"/>
    <mergeCell ref="F305:H305"/>
    <mergeCell ref="F418:H418"/>
    <mergeCell ref="A309:H309"/>
    <mergeCell ref="A311:H311"/>
    <mergeCell ref="B315:F315"/>
    <mergeCell ref="B319:D319"/>
    <mergeCell ref="B232:G232"/>
    <mergeCell ref="B253:D253"/>
    <mergeCell ref="B261:D261"/>
    <mergeCell ref="F261:H261"/>
    <mergeCell ref="B281:D281"/>
    <mergeCell ref="B144:D144"/>
    <mergeCell ref="F144:H144"/>
    <mergeCell ref="F230:H230"/>
    <mergeCell ref="B230:D230"/>
    <mergeCell ref="F228:H228"/>
    <mergeCell ref="B229:D229"/>
    <mergeCell ref="B181:D181"/>
    <mergeCell ref="F181:H181"/>
    <mergeCell ref="B167:D167"/>
    <mergeCell ref="B223:F223"/>
    <mergeCell ref="B95:D95"/>
    <mergeCell ref="B97:D97"/>
    <mergeCell ref="C454:D454"/>
    <mergeCell ref="F438:H438"/>
    <mergeCell ref="B200:D200"/>
    <mergeCell ref="F229:H229"/>
    <mergeCell ref="B226:F226"/>
    <mergeCell ref="F281:H281"/>
    <mergeCell ref="B210:D210"/>
    <mergeCell ref="F210:H210"/>
    <mergeCell ref="F420:H420"/>
    <mergeCell ref="A36:H36"/>
    <mergeCell ref="A29:G29"/>
    <mergeCell ref="F167:H167"/>
    <mergeCell ref="B228:D228"/>
    <mergeCell ref="A215:H215"/>
    <mergeCell ref="A217:H217"/>
    <mergeCell ref="A218:H218"/>
    <mergeCell ref="A39:H39"/>
    <mergeCell ref="B147:D147"/>
    <mergeCell ref="F55:H55"/>
    <mergeCell ref="B63:H63"/>
    <mergeCell ref="A20:G22"/>
    <mergeCell ref="F95:H95"/>
    <mergeCell ref="B78:D78"/>
    <mergeCell ref="F78:H78"/>
    <mergeCell ref="A27:H27"/>
    <mergeCell ref="A31:G31"/>
    <mergeCell ref="B65:H65"/>
    <mergeCell ref="F51:H51"/>
  </mergeCells>
  <printOptions/>
  <pageMargins left="1.141732283464567" right="0.5511811023622047" top="0.8661417322834646" bottom="0.4330708661417323" header="0.5118110236220472" footer="0.3937007874015748"/>
  <pageSetup horizontalDpi="600" verticalDpi="600" orientation="portrait" paperSize="9" scale="90" r:id="rId2"/>
  <headerFooter differentFirst="1" alignWithMargins="0">
    <oddHeader>&amp;LINVESTITOR: 
Općina Sokolovac&amp;CTROŠKOVNIK
GRAĐEVINSKIH RADOVA&amp;RGRAĐEVINA:
Mrtvačnica u Srijemu</oddHeader>
    <oddFooter>&amp;LIZRADIO:
STUDIO HM d.o.o.&amp;CT.D. 08/2017
veljača 2018&amp;R&amp;P od &amp;N</oddFooter>
    <firstFooter>&amp;LSTUDIO HM d.o.o.
OIB: 42287744958&amp;Cadresa:  Đ. Basaričeka 86, 48350 Đurđevac
kontakt:  098/162-9119, 048/280-806&amp;Re-mail:  info@studiohm.hr
web:  www.studiohm.hr</firstFooter>
  </headerFooter>
  <rowBreaks count="19" manualBreakCount="19">
    <brk id="58" max="7" man="1"/>
    <brk id="79" max="7" man="1"/>
    <brk id="95" max="7" man="1"/>
    <brk id="124" max="7" man="1"/>
    <brk id="151" max="7" man="1"/>
    <brk id="167" max="7" man="1"/>
    <brk id="186" max="7" man="1"/>
    <brk id="200" max="7" man="1"/>
    <brk id="230" max="7" man="1"/>
    <brk id="253" max="7" man="1"/>
    <brk id="275" max="7" man="1"/>
    <brk id="297" max="7" man="1"/>
    <brk id="321" max="7" man="1"/>
    <brk id="343" max="7" man="1"/>
    <brk id="354" max="7" man="1"/>
    <brk id="365" max="7" man="1"/>
    <brk id="388" max="7" man="1"/>
    <brk id="402" max="7" man="1"/>
    <brk id="442" max="7" man="1"/>
  </rowBreaks>
  <drawing r:id="rId1"/>
</worksheet>
</file>

<file path=xl/worksheets/sheet2.xml><?xml version="1.0" encoding="utf-8"?>
<worksheet xmlns="http://schemas.openxmlformats.org/spreadsheetml/2006/main" xmlns:r="http://schemas.openxmlformats.org/officeDocument/2006/relationships">
  <dimension ref="A20:O416"/>
  <sheetViews>
    <sheetView zoomScalePageLayoutView="0" workbookViewId="0" topLeftCell="A10">
      <selection activeCell="A39" sqref="A39:H39"/>
    </sheetView>
  </sheetViews>
  <sheetFormatPr defaultColWidth="9.140625" defaultRowHeight="12.75"/>
  <cols>
    <col min="1" max="1" width="5.28125" style="330" customWidth="1"/>
    <col min="2" max="2" width="36.140625" style="331" customWidth="1"/>
    <col min="3" max="3" width="4.140625" style="19" bestFit="1" customWidth="1"/>
    <col min="4" max="4" width="9.140625" style="20" customWidth="1"/>
    <col min="5" max="5" width="3.140625" style="50" bestFit="1" customWidth="1"/>
    <col min="6" max="6" width="12.00390625" style="20" customWidth="1"/>
    <col min="7" max="7" width="3.00390625" style="19" customWidth="1"/>
    <col min="8" max="8" width="18.140625" style="20" bestFit="1" customWidth="1"/>
    <col min="9" max="16384" width="9.140625" style="20"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spans="1:8" ht="12.75">
      <c r="A20" s="20"/>
      <c r="B20" s="227"/>
      <c r="C20" s="228"/>
      <c r="D20" s="19"/>
      <c r="E20" s="20"/>
      <c r="F20" s="50"/>
      <c r="G20" s="20"/>
      <c r="H20" s="19"/>
    </row>
    <row r="21" spans="1:9" ht="15.75">
      <c r="A21" s="606" t="s">
        <v>256</v>
      </c>
      <c r="B21" s="606"/>
      <c r="C21" s="606"/>
      <c r="D21" s="606"/>
      <c r="E21" s="606"/>
      <c r="F21" s="606"/>
      <c r="G21" s="606"/>
      <c r="H21" s="606"/>
      <c r="I21" s="230"/>
    </row>
    <row r="22" spans="1:9" ht="18" customHeight="1">
      <c r="A22" s="229"/>
      <c r="B22" s="606" t="s">
        <v>257</v>
      </c>
      <c r="C22" s="606"/>
      <c r="D22" s="606"/>
      <c r="E22" s="606"/>
      <c r="F22" s="606"/>
      <c r="G22" s="229"/>
      <c r="H22" s="229"/>
      <c r="I22" s="230"/>
    </row>
    <row r="23" spans="1:8" ht="12.75">
      <c r="A23" s="231"/>
      <c r="B23" s="232"/>
      <c r="C23" s="233"/>
      <c r="D23" s="234"/>
      <c r="E23" s="235"/>
      <c r="F23" s="236"/>
      <c r="G23" s="231"/>
      <c r="H23" s="237"/>
    </row>
    <row r="24" spans="1:9" ht="15.75">
      <c r="A24" s="607" t="s">
        <v>258</v>
      </c>
      <c r="B24" s="607"/>
      <c r="C24" s="607"/>
      <c r="D24" s="607"/>
      <c r="E24" s="607"/>
      <c r="F24" s="607"/>
      <c r="G24" s="607"/>
      <c r="H24" s="607"/>
      <c r="I24" s="230"/>
    </row>
    <row r="25" spans="1:9" ht="15.75">
      <c r="A25" s="238"/>
      <c r="B25" s="607" t="s">
        <v>259</v>
      </c>
      <c r="C25" s="607"/>
      <c r="D25" s="607"/>
      <c r="E25" s="607"/>
      <c r="F25" s="607"/>
      <c r="G25" s="607"/>
      <c r="H25" s="607"/>
      <c r="I25" s="230"/>
    </row>
    <row r="26" spans="1:8" ht="12.75">
      <c r="A26" s="231"/>
      <c r="B26" s="232"/>
      <c r="C26" s="233"/>
      <c r="D26" s="234"/>
      <c r="E26" s="235"/>
      <c r="F26" s="236"/>
      <c r="G26" s="231"/>
      <c r="H26" s="237"/>
    </row>
    <row r="27" spans="1:9" ht="18" customHeight="1">
      <c r="A27" s="608" t="s">
        <v>260</v>
      </c>
      <c r="B27" s="608"/>
      <c r="C27" s="608"/>
      <c r="D27" s="608"/>
      <c r="E27" s="608"/>
      <c r="F27" s="608"/>
      <c r="G27" s="608"/>
      <c r="H27" s="608"/>
      <c r="I27" s="230"/>
    </row>
    <row r="28" spans="1:9" ht="18" customHeight="1">
      <c r="A28" s="239"/>
      <c r="B28" s="240" t="s">
        <v>261</v>
      </c>
      <c r="C28" s="240"/>
      <c r="D28" s="240"/>
      <c r="E28" s="240"/>
      <c r="F28" s="240"/>
      <c r="G28" s="239"/>
      <c r="H28" s="239"/>
      <c r="I28" s="230"/>
    </row>
    <row r="29" spans="1:15" ht="15.75">
      <c r="A29" s="241"/>
      <c r="B29" s="242"/>
      <c r="C29" s="243"/>
      <c r="D29" s="244"/>
      <c r="E29" s="245"/>
      <c r="F29" s="246"/>
      <c r="G29" s="241"/>
      <c r="H29" s="19"/>
      <c r="J29" s="247"/>
      <c r="K29" s="247"/>
      <c r="L29" s="247"/>
      <c r="M29" s="247"/>
      <c r="N29" s="247"/>
      <c r="O29" s="247"/>
    </row>
    <row r="30" spans="1:15" ht="15.75">
      <c r="A30" s="601" t="s">
        <v>262</v>
      </c>
      <c r="B30" s="601"/>
      <c r="C30" s="601"/>
      <c r="D30" s="601"/>
      <c r="E30" s="601"/>
      <c r="F30" s="601"/>
      <c r="G30" s="601"/>
      <c r="H30" s="601"/>
      <c r="J30" s="249"/>
      <c r="K30" s="250"/>
      <c r="L30" s="251"/>
      <c r="M30" s="252"/>
      <c r="N30" s="249"/>
      <c r="O30" s="253"/>
    </row>
    <row r="31" spans="1:15" ht="15.75">
      <c r="A31" s="241"/>
      <c r="B31" s="242"/>
      <c r="C31" s="243"/>
      <c r="D31" s="244"/>
      <c r="E31" s="245"/>
      <c r="F31" s="246"/>
      <c r="G31" s="241"/>
      <c r="H31" s="19"/>
      <c r="J31" s="247"/>
      <c r="K31" s="247"/>
      <c r="L31" s="247"/>
      <c r="M31" s="247"/>
      <c r="N31" s="247"/>
      <c r="O31" s="247"/>
    </row>
    <row r="32" spans="1:15" ht="15.75">
      <c r="A32" s="601" t="s">
        <v>263</v>
      </c>
      <c r="B32" s="602"/>
      <c r="C32" s="602"/>
      <c r="D32" s="602"/>
      <c r="E32" s="602"/>
      <c r="F32" s="602"/>
      <c r="G32" s="602"/>
      <c r="H32" s="602"/>
      <c r="J32" s="249"/>
      <c r="K32" s="250"/>
      <c r="L32" s="251"/>
      <c r="M32" s="252"/>
      <c r="N32" s="249"/>
      <c r="O32" s="253"/>
    </row>
    <row r="33" spans="1:15" ht="15.75">
      <c r="A33" s="248"/>
      <c r="B33" s="254"/>
      <c r="C33" s="254"/>
      <c r="D33" s="254"/>
      <c r="E33" s="254"/>
      <c r="F33" s="254"/>
      <c r="G33" s="254"/>
      <c r="H33" s="254"/>
      <c r="J33" s="249"/>
      <c r="K33" s="250"/>
      <c r="L33" s="251"/>
      <c r="M33" s="252"/>
      <c r="N33" s="249"/>
      <c r="O33" s="253"/>
    </row>
    <row r="34" spans="1:15" ht="15.75">
      <c r="A34" s="248"/>
      <c r="B34" s="254"/>
      <c r="C34" s="254"/>
      <c r="D34" s="254"/>
      <c r="E34" s="254"/>
      <c r="F34" s="254"/>
      <c r="G34" s="254"/>
      <c r="H34" s="254"/>
      <c r="J34" s="249"/>
      <c r="K34" s="250"/>
      <c r="L34" s="251"/>
      <c r="M34" s="252"/>
      <c r="N34" s="249"/>
      <c r="O34" s="253"/>
    </row>
    <row r="35" spans="1:8" ht="12.75">
      <c r="A35" s="20"/>
      <c r="B35" s="227"/>
      <c r="C35" s="228"/>
      <c r="D35" s="19"/>
      <c r="E35" s="20"/>
      <c r="F35" s="50"/>
      <c r="G35" s="20"/>
      <c r="H35" s="19"/>
    </row>
    <row r="36" spans="1:9" ht="12.75">
      <c r="A36" s="255"/>
      <c r="B36" s="256"/>
      <c r="C36" s="257"/>
      <c r="D36" s="237"/>
      <c r="E36" s="255"/>
      <c r="F36" s="258"/>
      <c r="G36" s="255"/>
      <c r="H36" s="237"/>
      <c r="I36" s="255"/>
    </row>
    <row r="37" spans="1:9" ht="34.5">
      <c r="A37" s="603" t="s">
        <v>264</v>
      </c>
      <c r="B37" s="603"/>
      <c r="C37" s="603"/>
      <c r="D37" s="603"/>
      <c r="E37" s="603"/>
      <c r="F37" s="603"/>
      <c r="G37" s="603"/>
      <c r="H37" s="603"/>
      <c r="I37" s="259"/>
    </row>
    <row r="38" spans="1:9" ht="16.5" customHeight="1">
      <c r="A38" s="260"/>
      <c r="B38" s="261"/>
      <c r="C38" s="260"/>
      <c r="D38" s="260"/>
      <c r="E38" s="260"/>
      <c r="F38" s="260"/>
      <c r="G38" s="260"/>
      <c r="H38" s="260"/>
      <c r="I38" s="262"/>
    </row>
    <row r="39" spans="1:9" ht="18.75">
      <c r="A39" s="604" t="s">
        <v>265</v>
      </c>
      <c r="B39" s="604"/>
      <c r="C39" s="604"/>
      <c r="D39" s="604"/>
      <c r="E39" s="604"/>
      <c r="F39" s="604"/>
      <c r="G39" s="604"/>
      <c r="H39" s="604"/>
      <c r="I39" s="263"/>
    </row>
    <row r="40" spans="1:8" ht="12.75">
      <c r="A40" s="241"/>
      <c r="B40" s="264"/>
      <c r="C40" s="243"/>
      <c r="D40" s="245"/>
      <c r="E40" s="241"/>
      <c r="F40" s="246"/>
      <c r="G40" s="241"/>
      <c r="H40" s="245"/>
    </row>
    <row r="41" spans="1:8" ht="12.75">
      <c r="A41" s="241"/>
      <c r="B41" s="264"/>
      <c r="C41" s="243"/>
      <c r="D41" s="245"/>
      <c r="E41" s="241"/>
      <c r="F41" s="246"/>
      <c r="G41" s="241"/>
      <c r="H41" s="245"/>
    </row>
    <row r="42" spans="1:8" ht="12.75">
      <c r="A42" s="241"/>
      <c r="B42" s="264"/>
      <c r="C42" s="243"/>
      <c r="D42" s="245"/>
      <c r="E42" s="241"/>
      <c r="F42" s="246"/>
      <c r="G42" s="241"/>
      <c r="H42" s="245"/>
    </row>
    <row r="43" spans="1:8" ht="12.75">
      <c r="A43" s="241"/>
      <c r="B43" s="264"/>
      <c r="C43" s="243"/>
      <c r="D43" s="245"/>
      <c r="E43" s="241"/>
      <c r="F43" s="246"/>
      <c r="G43" s="241"/>
      <c r="H43" s="245"/>
    </row>
    <row r="44" spans="1:8" ht="15.75">
      <c r="A44" s="241"/>
      <c r="B44" s="265"/>
      <c r="C44" s="266"/>
      <c r="D44" s="266"/>
      <c r="E44" s="266"/>
      <c r="F44" s="246"/>
      <c r="G44" s="241"/>
      <c r="H44" s="245"/>
    </row>
    <row r="45" spans="1:8" ht="15.75">
      <c r="A45" s="241"/>
      <c r="B45" s="267"/>
      <c r="C45" s="268"/>
      <c r="D45" s="269"/>
      <c r="E45" s="268"/>
      <c r="F45" s="246"/>
      <c r="G45" s="241"/>
      <c r="H45" s="245"/>
    </row>
    <row r="46" spans="1:8" ht="12.75">
      <c r="A46" s="241"/>
      <c r="B46" s="264"/>
      <c r="C46" s="243"/>
      <c r="D46" s="245"/>
      <c r="E46" s="241"/>
      <c r="F46" s="246"/>
      <c r="G46" s="241"/>
      <c r="H46" s="245"/>
    </row>
    <row r="47" spans="1:8" ht="12.75">
      <c r="A47" s="241"/>
      <c r="B47" s="264"/>
      <c r="C47" s="243"/>
      <c r="D47" s="245"/>
      <c r="E47" s="241"/>
      <c r="F47" s="246"/>
      <c r="G47" s="241"/>
      <c r="H47" s="245"/>
    </row>
    <row r="48" spans="1:8" ht="12.75">
      <c r="A48" s="241"/>
      <c r="B48" s="264"/>
      <c r="C48" s="243"/>
      <c r="D48" s="245"/>
      <c r="E48" s="241"/>
      <c r="F48" s="246"/>
      <c r="G48" s="241"/>
      <c r="H48" s="245"/>
    </row>
    <row r="49" spans="1:8" ht="12.75">
      <c r="A49" s="241"/>
      <c r="B49" s="264"/>
      <c r="C49" s="243"/>
      <c r="D49" s="245"/>
      <c r="E49" s="241"/>
      <c r="F49" s="246"/>
      <c r="G49" s="241"/>
      <c r="H49" s="245"/>
    </row>
    <row r="50" spans="1:8" ht="14.25">
      <c r="A50" s="241"/>
      <c r="B50" s="270" t="s">
        <v>614</v>
      </c>
      <c r="C50" s="243"/>
      <c r="D50" s="245"/>
      <c r="E50" s="241"/>
      <c r="F50" s="246"/>
      <c r="G50" s="241"/>
      <c r="H50" s="245"/>
    </row>
    <row r="51" spans="1:8" ht="12.75">
      <c r="A51" s="241"/>
      <c r="B51" s="264"/>
      <c r="C51" s="243"/>
      <c r="D51" s="245"/>
      <c r="E51" s="241"/>
      <c r="F51" s="246"/>
      <c r="G51" s="241"/>
      <c r="H51" s="245"/>
    </row>
    <row r="52" spans="1:8" ht="12.75">
      <c r="A52" s="241"/>
      <c r="B52" s="264"/>
      <c r="C52" s="243"/>
      <c r="D52" s="245"/>
      <c r="E52" s="241"/>
      <c r="F52" s="246"/>
      <c r="G52" s="241"/>
      <c r="H52" s="245"/>
    </row>
    <row r="53" spans="1:8" ht="14.25">
      <c r="A53" s="241"/>
      <c r="B53" s="264"/>
      <c r="C53" s="243"/>
      <c r="D53" s="245"/>
      <c r="E53" s="241"/>
      <c r="F53" s="271"/>
      <c r="G53" s="245"/>
      <c r="H53" s="241"/>
    </row>
    <row r="54" spans="1:8" ht="14.25">
      <c r="A54" s="241"/>
      <c r="B54" s="264"/>
      <c r="C54" s="243"/>
      <c r="D54" s="245"/>
      <c r="E54" s="241"/>
      <c r="F54" s="271"/>
      <c r="G54" s="245"/>
      <c r="H54" s="241"/>
    </row>
    <row r="55" spans="1:8" ht="12.75">
      <c r="A55" s="20"/>
      <c r="B55" s="227"/>
      <c r="C55" s="228"/>
      <c r="D55" s="19"/>
      <c r="E55" s="20"/>
      <c r="F55" s="50"/>
      <c r="G55" s="20"/>
      <c r="H55" s="19"/>
    </row>
    <row r="56" spans="1:8" ht="12.75">
      <c r="A56" s="20"/>
      <c r="B56" s="227"/>
      <c r="C56" s="228"/>
      <c r="D56" s="19"/>
      <c r="E56" s="20"/>
      <c r="F56" s="50"/>
      <c r="G56" s="20"/>
      <c r="H56" s="19"/>
    </row>
    <row r="57" spans="1:8" ht="12.75">
      <c r="A57" s="20"/>
      <c r="B57" s="227"/>
      <c r="C57" s="228"/>
      <c r="D57" s="19"/>
      <c r="E57" s="20"/>
      <c r="F57" s="50"/>
      <c r="G57" s="20"/>
      <c r="H57" s="19"/>
    </row>
    <row r="58" spans="1:8" ht="12.75">
      <c r="A58" s="20"/>
      <c r="B58" s="227"/>
      <c r="C58" s="228"/>
      <c r="D58" s="19"/>
      <c r="E58" s="20"/>
      <c r="F58" s="50"/>
      <c r="G58" s="20"/>
      <c r="H58" s="19"/>
    </row>
    <row r="59" spans="1:8" ht="18.75">
      <c r="A59" s="20"/>
      <c r="B59" s="605" t="s">
        <v>266</v>
      </c>
      <c r="C59" s="605"/>
      <c r="D59" s="605"/>
      <c r="E59" s="605"/>
      <c r="F59" s="605"/>
      <c r="G59" s="605"/>
      <c r="H59" s="19"/>
    </row>
    <row r="60" spans="1:8" ht="12.75">
      <c r="A60" s="20"/>
      <c r="B60" s="227"/>
      <c r="C60" s="228"/>
      <c r="D60" s="19"/>
      <c r="E60" s="20"/>
      <c r="F60" s="50"/>
      <c r="G60" s="20"/>
      <c r="H60" s="19"/>
    </row>
    <row r="61" spans="1:8" ht="14.25">
      <c r="A61" s="20"/>
      <c r="B61" s="272" t="s">
        <v>267</v>
      </c>
      <c r="C61" s="228"/>
      <c r="D61" s="19"/>
      <c r="E61" s="20"/>
      <c r="F61" s="50"/>
      <c r="G61" s="20"/>
      <c r="H61" s="19"/>
    </row>
    <row r="62" spans="1:8" ht="12.75">
      <c r="A62" s="20"/>
      <c r="B62" s="227"/>
      <c r="C62" s="228"/>
      <c r="D62" s="19"/>
      <c r="E62" s="20"/>
      <c r="F62" s="50"/>
      <c r="G62" s="20"/>
      <c r="H62" s="19"/>
    </row>
    <row r="63" spans="1:8" ht="15">
      <c r="A63" s="273" t="s">
        <v>28</v>
      </c>
      <c r="B63" s="274" t="s">
        <v>268</v>
      </c>
      <c r="C63" s="228"/>
      <c r="D63" s="19"/>
      <c r="E63" s="20"/>
      <c r="F63" s="50"/>
      <c r="G63" s="20"/>
      <c r="H63" s="19"/>
    </row>
    <row r="64" spans="1:8" ht="15">
      <c r="A64" s="273" t="s">
        <v>27</v>
      </c>
      <c r="B64" s="274" t="s">
        <v>269</v>
      </c>
      <c r="C64" s="228"/>
      <c r="D64" s="19"/>
      <c r="E64" s="20"/>
      <c r="F64" s="50"/>
      <c r="G64" s="20"/>
      <c r="H64" s="19"/>
    </row>
    <row r="65" spans="1:8" ht="15">
      <c r="A65" s="273" t="s">
        <v>25</v>
      </c>
      <c r="B65" s="274" t="s">
        <v>270</v>
      </c>
      <c r="C65" s="228"/>
      <c r="D65" s="19"/>
      <c r="E65" s="20"/>
      <c r="F65" s="50"/>
      <c r="G65" s="20"/>
      <c r="H65" s="19"/>
    </row>
    <row r="66" spans="1:8" ht="12.75">
      <c r="A66" s="20"/>
      <c r="B66" s="227"/>
      <c r="C66" s="228"/>
      <c r="D66" s="19"/>
      <c r="E66" s="20"/>
      <c r="F66" s="50"/>
      <c r="G66" s="20"/>
      <c r="H66" s="19"/>
    </row>
    <row r="67" spans="1:8" ht="12.75">
      <c r="A67" s="20"/>
      <c r="B67" s="227"/>
      <c r="C67" s="228"/>
      <c r="D67" s="19"/>
      <c r="E67" s="20"/>
      <c r="F67" s="50"/>
      <c r="G67" s="20"/>
      <c r="H67" s="19"/>
    </row>
    <row r="68" spans="1:8" ht="14.25">
      <c r="A68" s="20"/>
      <c r="B68" s="272" t="s">
        <v>271</v>
      </c>
      <c r="C68" s="228"/>
      <c r="D68" s="19"/>
      <c r="E68" s="20"/>
      <c r="F68" s="50"/>
      <c r="G68" s="20"/>
      <c r="H68" s="19"/>
    </row>
    <row r="69" spans="1:8" ht="12.75">
      <c r="A69" s="20"/>
      <c r="B69" s="227"/>
      <c r="C69" s="228"/>
      <c r="D69" s="19"/>
      <c r="E69" s="20"/>
      <c r="F69" s="50"/>
      <c r="G69" s="20"/>
      <c r="H69" s="19"/>
    </row>
    <row r="70" spans="1:8" ht="15">
      <c r="A70" s="274" t="s">
        <v>28</v>
      </c>
      <c r="B70" s="274" t="s">
        <v>268</v>
      </c>
      <c r="C70" s="228"/>
      <c r="D70" s="19"/>
      <c r="E70" s="20"/>
      <c r="F70" s="50"/>
      <c r="G70" s="20"/>
      <c r="H70" s="19"/>
    </row>
    <row r="71" spans="1:8" ht="15">
      <c r="A71" s="274" t="s">
        <v>27</v>
      </c>
      <c r="B71" s="274" t="s">
        <v>269</v>
      </c>
      <c r="C71" s="228"/>
      <c r="D71" s="19"/>
      <c r="E71" s="20"/>
      <c r="F71" s="50"/>
      <c r="G71" s="20"/>
      <c r="H71" s="19"/>
    </row>
    <row r="72" spans="1:8" ht="15">
      <c r="A72" s="274" t="s">
        <v>25</v>
      </c>
      <c r="B72" s="274" t="s">
        <v>272</v>
      </c>
      <c r="C72" s="228"/>
      <c r="D72" s="19"/>
      <c r="E72" s="20"/>
      <c r="F72" s="50"/>
      <c r="G72" s="20"/>
      <c r="H72" s="19"/>
    </row>
    <row r="73" spans="1:8" ht="15">
      <c r="A73" s="274" t="s">
        <v>51</v>
      </c>
      <c r="B73" s="274" t="s">
        <v>270</v>
      </c>
      <c r="C73" s="228"/>
      <c r="D73" s="19"/>
      <c r="E73" s="20"/>
      <c r="F73" s="50"/>
      <c r="G73" s="20"/>
      <c r="H73" s="19"/>
    </row>
    <row r="74" spans="1:8" ht="12.75">
      <c r="A74" s="20"/>
      <c r="B74" s="227"/>
      <c r="C74" s="228"/>
      <c r="D74" s="19"/>
      <c r="E74" s="20"/>
      <c r="F74" s="50"/>
      <c r="G74" s="20"/>
      <c r="H74" s="19"/>
    </row>
    <row r="75" spans="1:8" ht="12.75">
      <c r="A75" s="20"/>
      <c r="B75" s="227"/>
      <c r="C75" s="228"/>
      <c r="D75" s="19"/>
      <c r="E75" s="20"/>
      <c r="F75" s="50"/>
      <c r="G75" s="20"/>
      <c r="H75" s="19"/>
    </row>
    <row r="76" spans="1:8" ht="14.25">
      <c r="A76" s="20"/>
      <c r="B76" s="272" t="s">
        <v>273</v>
      </c>
      <c r="C76" s="228"/>
      <c r="D76" s="19"/>
      <c r="E76" s="20"/>
      <c r="F76" s="50"/>
      <c r="G76" s="20"/>
      <c r="H76" s="19"/>
    </row>
    <row r="77" spans="1:8" ht="12.75">
      <c r="A77" s="20"/>
      <c r="B77" s="227"/>
      <c r="C77" s="228"/>
      <c r="D77" s="19"/>
      <c r="E77" s="20"/>
      <c r="F77" s="50"/>
      <c r="G77" s="20"/>
      <c r="H77" s="19"/>
    </row>
    <row r="78" spans="1:8" ht="15">
      <c r="A78" s="274" t="s">
        <v>28</v>
      </c>
      <c r="B78" s="274" t="s">
        <v>274</v>
      </c>
      <c r="C78" s="228"/>
      <c r="D78" s="19"/>
      <c r="E78" s="20"/>
      <c r="F78" s="50"/>
      <c r="G78" s="20"/>
      <c r="H78" s="19"/>
    </row>
    <row r="79" spans="1:8" ht="15">
      <c r="A79" s="274" t="s">
        <v>27</v>
      </c>
      <c r="B79" s="274" t="s">
        <v>275</v>
      </c>
      <c r="C79" s="228"/>
      <c r="D79" s="19"/>
      <c r="E79" s="20"/>
      <c r="F79" s="50"/>
      <c r="G79" s="20"/>
      <c r="H79" s="19"/>
    </row>
    <row r="80" spans="1:8" ht="15">
      <c r="A80" s="274" t="s">
        <v>25</v>
      </c>
      <c r="B80" s="274" t="s">
        <v>276</v>
      </c>
      <c r="C80" s="228"/>
      <c r="D80" s="19"/>
      <c r="E80" s="20"/>
      <c r="F80" s="50"/>
      <c r="G80" s="20"/>
      <c r="H80" s="19"/>
    </row>
    <row r="81" spans="1:8" ht="15">
      <c r="A81" s="274" t="s">
        <v>51</v>
      </c>
      <c r="B81" s="274" t="s">
        <v>277</v>
      </c>
      <c r="C81" s="228"/>
      <c r="D81" s="19"/>
      <c r="E81" s="20"/>
      <c r="F81" s="50"/>
      <c r="G81" s="20"/>
      <c r="H81" s="19"/>
    </row>
    <row r="82" spans="1:8" ht="15">
      <c r="A82" s="274" t="s">
        <v>106</v>
      </c>
      <c r="B82" s="274" t="s">
        <v>270</v>
      </c>
      <c r="C82" s="228"/>
      <c r="D82" s="19"/>
      <c r="E82" s="20"/>
      <c r="F82" s="50"/>
      <c r="G82" s="20"/>
      <c r="H82" s="19"/>
    </row>
    <row r="83" spans="1:8" ht="12.75">
      <c r="A83" s="20"/>
      <c r="B83" s="227"/>
      <c r="C83" s="228"/>
      <c r="D83" s="19"/>
      <c r="E83" s="20"/>
      <c r="F83" s="50"/>
      <c r="G83" s="20"/>
      <c r="H83" s="19"/>
    </row>
    <row r="84" spans="1:8" ht="12.75">
      <c r="A84" s="20"/>
      <c r="B84" s="227"/>
      <c r="C84" s="228"/>
      <c r="D84" s="19"/>
      <c r="E84" s="20"/>
      <c r="F84" s="50"/>
      <c r="G84" s="20"/>
      <c r="H84" s="19"/>
    </row>
    <row r="85" spans="1:8" ht="12.75">
      <c r="A85" s="20"/>
      <c r="B85" s="227"/>
      <c r="C85" s="228"/>
      <c r="D85" s="19"/>
      <c r="E85" s="20"/>
      <c r="F85" s="50"/>
      <c r="G85" s="20"/>
      <c r="H85" s="19"/>
    </row>
    <row r="86" spans="1:8" ht="12.75">
      <c r="A86" s="20"/>
      <c r="B86" s="227"/>
      <c r="C86" s="228"/>
      <c r="D86" s="19"/>
      <c r="E86" s="20"/>
      <c r="F86" s="50"/>
      <c r="G86" s="20"/>
      <c r="H86" s="19"/>
    </row>
    <row r="87" spans="1:8" ht="12.75">
      <c r="A87" s="20"/>
      <c r="B87" s="227"/>
      <c r="C87" s="228"/>
      <c r="D87" s="19"/>
      <c r="E87" s="20"/>
      <c r="F87" s="50"/>
      <c r="G87" s="20"/>
      <c r="H87" s="19"/>
    </row>
    <row r="88" spans="1:8" ht="12.75">
      <c r="A88" s="20"/>
      <c r="B88" s="227"/>
      <c r="C88" s="228"/>
      <c r="D88" s="19"/>
      <c r="E88" s="20"/>
      <c r="F88" s="50"/>
      <c r="G88" s="20"/>
      <c r="H88" s="19"/>
    </row>
    <row r="89" spans="1:8" ht="12.75">
      <c r="A89" s="20"/>
      <c r="B89" s="227"/>
      <c r="C89" s="228"/>
      <c r="D89" s="19"/>
      <c r="E89" s="20"/>
      <c r="F89" s="50"/>
      <c r="G89" s="20"/>
      <c r="H89" s="19"/>
    </row>
    <row r="90" spans="1:8" ht="12.75">
      <c r="A90" s="20"/>
      <c r="B90" s="227"/>
      <c r="C90" s="228"/>
      <c r="D90" s="19"/>
      <c r="E90" s="20"/>
      <c r="F90" s="50"/>
      <c r="G90" s="20"/>
      <c r="H90" s="19"/>
    </row>
    <row r="91" spans="1:8" ht="12.75">
      <c r="A91" s="20"/>
      <c r="B91" s="227"/>
      <c r="C91" s="228"/>
      <c r="D91" s="19"/>
      <c r="E91" s="20"/>
      <c r="F91" s="50"/>
      <c r="G91" s="20"/>
      <c r="H91" s="19"/>
    </row>
    <row r="92" spans="1:8" ht="12.75">
      <c r="A92" s="20"/>
      <c r="B92" s="227"/>
      <c r="C92" s="228"/>
      <c r="D92" s="19"/>
      <c r="E92" s="20"/>
      <c r="F92" s="50"/>
      <c r="G92" s="20"/>
      <c r="H92" s="19"/>
    </row>
    <row r="93" spans="1:8" ht="12.75">
      <c r="A93" s="20"/>
      <c r="B93" s="227"/>
      <c r="C93" s="228"/>
      <c r="D93" s="19"/>
      <c r="E93" s="20"/>
      <c r="F93" s="50"/>
      <c r="G93" s="20"/>
      <c r="H93" s="19"/>
    </row>
    <row r="94" spans="1:8" ht="12.75">
      <c r="A94" s="20"/>
      <c r="B94" s="227"/>
      <c r="C94" s="228"/>
      <c r="D94" s="19"/>
      <c r="E94" s="20"/>
      <c r="F94" s="50"/>
      <c r="G94" s="20"/>
      <c r="H94" s="19"/>
    </row>
    <row r="95" spans="1:8" ht="12.75">
      <c r="A95" s="20"/>
      <c r="B95" s="227"/>
      <c r="C95" s="228"/>
      <c r="D95" s="19"/>
      <c r="E95" s="20"/>
      <c r="F95" s="50"/>
      <c r="G95" s="20"/>
      <c r="H95" s="19"/>
    </row>
    <row r="96" spans="1:8" ht="12.75">
      <c r="A96" s="20"/>
      <c r="B96" s="227"/>
      <c r="C96" s="228"/>
      <c r="D96" s="19"/>
      <c r="E96" s="20"/>
      <c r="F96" s="50"/>
      <c r="G96" s="20"/>
      <c r="H96" s="19"/>
    </row>
    <row r="97" spans="1:8" ht="12.75">
      <c r="A97" s="20"/>
      <c r="B97" s="227"/>
      <c r="C97" s="228"/>
      <c r="D97" s="19"/>
      <c r="E97" s="20"/>
      <c r="F97" s="50"/>
      <c r="G97" s="20"/>
      <c r="H97" s="19"/>
    </row>
    <row r="98" spans="1:8" ht="12.75">
      <c r="A98" s="20"/>
      <c r="B98" s="227"/>
      <c r="C98" s="228"/>
      <c r="D98" s="19"/>
      <c r="E98" s="20"/>
      <c r="F98" s="50"/>
      <c r="G98" s="20"/>
      <c r="H98" s="19"/>
    </row>
    <row r="99" spans="1:8" ht="12.75">
      <c r="A99" s="20"/>
      <c r="B99" s="227"/>
      <c r="C99" s="228"/>
      <c r="D99" s="19"/>
      <c r="E99" s="20"/>
      <c r="F99" s="50"/>
      <c r="G99" s="20"/>
      <c r="H99" s="19"/>
    </row>
    <row r="100" spans="1:8" ht="12.75">
      <c r="A100" s="20"/>
      <c r="B100" s="227"/>
      <c r="C100" s="228"/>
      <c r="D100" s="19"/>
      <c r="E100" s="20"/>
      <c r="F100" s="50"/>
      <c r="G100" s="20"/>
      <c r="H100" s="19"/>
    </row>
    <row r="101" spans="1:8" ht="12.75">
      <c r="A101" s="20"/>
      <c r="B101" s="227"/>
      <c r="C101" s="228"/>
      <c r="D101" s="19"/>
      <c r="E101" s="20"/>
      <c r="F101" s="50"/>
      <c r="G101" s="20"/>
      <c r="H101" s="19"/>
    </row>
    <row r="102" spans="1:8" ht="12.75">
      <c r="A102" s="20"/>
      <c r="B102" s="227"/>
      <c r="C102" s="228"/>
      <c r="D102" s="19"/>
      <c r="E102" s="20"/>
      <c r="F102" s="50"/>
      <c r="G102" s="20"/>
      <c r="H102" s="19"/>
    </row>
    <row r="103" spans="1:8" ht="12.75">
      <c r="A103" s="20"/>
      <c r="B103" s="227"/>
      <c r="C103" s="228"/>
      <c r="D103" s="19"/>
      <c r="E103" s="20"/>
      <c r="F103" s="50"/>
      <c r="G103" s="20"/>
      <c r="H103" s="19"/>
    </row>
    <row r="104" spans="1:8" ht="12.75">
      <c r="A104" s="20"/>
      <c r="B104" s="227"/>
      <c r="C104" s="228"/>
      <c r="D104" s="19"/>
      <c r="E104" s="20"/>
      <c r="F104" s="50"/>
      <c r="G104" s="20"/>
      <c r="H104" s="19"/>
    </row>
    <row r="105" spans="1:8" ht="12.75">
      <c r="A105" s="20"/>
      <c r="B105" s="227"/>
      <c r="C105" s="228"/>
      <c r="D105" s="19"/>
      <c r="E105" s="20"/>
      <c r="F105" s="50"/>
      <c r="G105" s="20"/>
      <c r="H105" s="19"/>
    </row>
    <row r="106" spans="1:8" ht="12.75">
      <c r="A106" s="20"/>
      <c r="B106" s="227"/>
      <c r="C106" s="228"/>
      <c r="D106" s="19"/>
      <c r="E106" s="20"/>
      <c r="F106" s="50"/>
      <c r="G106" s="20"/>
      <c r="H106" s="19"/>
    </row>
    <row r="107" spans="1:8" ht="12.75">
      <c r="A107" s="20"/>
      <c r="B107" s="227"/>
      <c r="C107" s="228"/>
      <c r="D107" s="19"/>
      <c r="E107" s="20"/>
      <c r="F107" s="50"/>
      <c r="G107" s="20"/>
      <c r="H107" s="19"/>
    </row>
    <row r="108" spans="1:8" ht="12.75">
      <c r="A108" s="20"/>
      <c r="B108" s="227"/>
      <c r="C108" s="228"/>
      <c r="D108" s="19"/>
      <c r="E108" s="20"/>
      <c r="F108" s="50"/>
      <c r="G108" s="20"/>
      <c r="H108" s="19"/>
    </row>
    <row r="109" spans="1:8" ht="12.75">
      <c r="A109" s="20"/>
      <c r="B109" s="227"/>
      <c r="C109" s="228"/>
      <c r="D109" s="19"/>
      <c r="E109" s="20"/>
      <c r="F109" s="50"/>
      <c r="G109" s="20"/>
      <c r="H109" s="19"/>
    </row>
    <row r="110" spans="1:8" ht="12.75">
      <c r="A110" s="20"/>
      <c r="B110" s="227"/>
      <c r="C110" s="228"/>
      <c r="D110" s="19"/>
      <c r="E110" s="20"/>
      <c r="F110" s="50"/>
      <c r="G110" s="20"/>
      <c r="H110" s="19"/>
    </row>
    <row r="111" spans="1:8" ht="12.75">
      <c r="A111" s="20"/>
      <c r="B111" s="227"/>
      <c r="C111" s="228"/>
      <c r="D111" s="19"/>
      <c r="E111" s="20"/>
      <c r="F111" s="50"/>
      <c r="G111" s="20"/>
      <c r="H111" s="19"/>
    </row>
    <row r="112" spans="1:8" ht="12.75">
      <c r="A112" s="20"/>
      <c r="B112" s="227"/>
      <c r="C112" s="228"/>
      <c r="D112" s="19"/>
      <c r="E112" s="20"/>
      <c r="F112" s="50"/>
      <c r="G112" s="20"/>
      <c r="H112" s="19"/>
    </row>
    <row r="113" spans="1:8" ht="12.75">
      <c r="A113" s="20"/>
      <c r="B113" s="227"/>
      <c r="C113" s="228"/>
      <c r="D113" s="19"/>
      <c r="E113" s="20"/>
      <c r="F113" s="50"/>
      <c r="G113" s="20"/>
      <c r="H113" s="19"/>
    </row>
    <row r="114" spans="1:8" ht="12.75">
      <c r="A114" s="20"/>
      <c r="B114" s="227"/>
      <c r="C114" s="228"/>
      <c r="D114" s="19"/>
      <c r="E114" s="20"/>
      <c r="F114" s="50"/>
      <c r="G114" s="20"/>
      <c r="H114" s="19"/>
    </row>
    <row r="115" spans="1:8" ht="12.75">
      <c r="A115" s="20"/>
      <c r="B115" s="227"/>
      <c r="C115" s="228"/>
      <c r="D115" s="19"/>
      <c r="E115" s="20"/>
      <c r="F115" s="50"/>
      <c r="G115" s="20"/>
      <c r="H115" s="19"/>
    </row>
    <row r="116" spans="1:8" ht="20.25">
      <c r="A116" s="590" t="s">
        <v>278</v>
      </c>
      <c r="B116" s="590"/>
      <c r="C116" s="590"/>
      <c r="D116" s="590"/>
      <c r="E116" s="590"/>
      <c r="F116" s="590"/>
      <c r="G116" s="590"/>
      <c r="H116" s="590"/>
    </row>
    <row r="117" spans="1:8" ht="20.25">
      <c r="A117" s="275"/>
      <c r="B117" s="275"/>
      <c r="C117" s="275"/>
      <c r="D117" s="275"/>
      <c r="E117" s="275"/>
      <c r="F117" s="275"/>
      <c r="G117" s="275"/>
      <c r="H117" s="275"/>
    </row>
    <row r="118" spans="1:5" ht="15.75">
      <c r="A118" s="56" t="s">
        <v>127</v>
      </c>
      <c r="B118" s="276" t="s">
        <v>14</v>
      </c>
      <c r="C118" s="277"/>
      <c r="D118" s="278"/>
      <c r="E118" s="279"/>
    </row>
    <row r="119" spans="1:8" ht="15.75">
      <c r="A119" s="31"/>
      <c r="B119" s="280"/>
      <c r="C119" s="22"/>
      <c r="D119" s="22"/>
      <c r="E119" s="23"/>
      <c r="F119" s="16"/>
      <c r="G119" s="16"/>
      <c r="H119" s="16"/>
    </row>
    <row r="120" spans="1:8" ht="51.75" customHeight="1">
      <c r="A120" s="27" t="s">
        <v>31</v>
      </c>
      <c r="B120" s="185" t="s">
        <v>279</v>
      </c>
      <c r="C120" s="19" t="s">
        <v>6</v>
      </c>
      <c r="D120" s="17">
        <v>500</v>
      </c>
      <c r="E120" s="17" t="s">
        <v>8</v>
      </c>
      <c r="F120" s="18"/>
      <c r="G120" s="19" t="s">
        <v>9</v>
      </c>
      <c r="H120" s="18">
        <f>F120*D120</f>
        <v>0</v>
      </c>
    </row>
    <row r="121" spans="1:8" ht="12.75">
      <c r="A121" s="281"/>
      <c r="B121" s="282"/>
      <c r="C121" s="283"/>
      <c r="D121" s="283"/>
      <c r="E121" s="283"/>
      <c r="F121" s="283"/>
      <c r="G121" s="284"/>
      <c r="H121" s="285"/>
    </row>
    <row r="122" spans="1:7" ht="224.25" customHeight="1">
      <c r="A122" s="27" t="s">
        <v>30</v>
      </c>
      <c r="B122" s="185" t="s">
        <v>280</v>
      </c>
      <c r="C122" s="20"/>
      <c r="E122" s="20"/>
      <c r="G122" s="20"/>
    </row>
    <row r="123" spans="1:8" ht="15.75">
      <c r="A123" s="27"/>
      <c r="B123" s="286" t="s">
        <v>281</v>
      </c>
      <c r="C123" s="19" t="s">
        <v>11</v>
      </c>
      <c r="D123" s="17">
        <v>262.72</v>
      </c>
      <c r="E123" s="50" t="s">
        <v>8</v>
      </c>
      <c r="G123" s="19" t="s">
        <v>9</v>
      </c>
      <c r="H123" s="18">
        <f>D123*F123</f>
        <v>0</v>
      </c>
    </row>
    <row r="124" spans="1:8" ht="15.75">
      <c r="A124" s="27"/>
      <c r="B124" s="286" t="s">
        <v>282</v>
      </c>
      <c r="C124" s="19" t="s">
        <v>11</v>
      </c>
      <c r="D124" s="17">
        <f>D123*0.95</f>
        <v>249.584</v>
      </c>
      <c r="E124" s="17" t="s">
        <v>8</v>
      </c>
      <c r="F124" s="18"/>
      <c r="G124" s="19" t="s">
        <v>9</v>
      </c>
      <c r="H124" s="18">
        <f>D124*F124</f>
        <v>0</v>
      </c>
    </row>
    <row r="125" spans="1:8" ht="15.75">
      <c r="A125" s="27"/>
      <c r="B125" s="286" t="s">
        <v>283</v>
      </c>
      <c r="C125" s="19" t="s">
        <v>11</v>
      </c>
      <c r="D125" s="17">
        <f>D123*0.05</f>
        <v>13.136000000000003</v>
      </c>
      <c r="E125" s="17" t="s">
        <v>8</v>
      </c>
      <c r="F125" s="18"/>
      <c r="G125" s="19" t="s">
        <v>9</v>
      </c>
      <c r="H125" s="18">
        <f>D125*F125</f>
        <v>0</v>
      </c>
    </row>
    <row r="126" spans="1:7" ht="12.75">
      <c r="A126" s="27"/>
      <c r="B126" s="185"/>
      <c r="D126" s="17"/>
      <c r="E126" s="20"/>
      <c r="G126" s="20"/>
    </row>
    <row r="127" spans="1:8" ht="54">
      <c r="A127" s="27" t="s">
        <v>13</v>
      </c>
      <c r="B127" s="185" t="s">
        <v>284</v>
      </c>
      <c r="C127" s="19" t="s">
        <v>10</v>
      </c>
      <c r="D127" s="17">
        <v>200</v>
      </c>
      <c r="E127" s="17" t="s">
        <v>8</v>
      </c>
      <c r="F127" s="18"/>
      <c r="G127" s="19" t="s">
        <v>9</v>
      </c>
      <c r="H127" s="18">
        <f>D127*F127</f>
        <v>0</v>
      </c>
    </row>
    <row r="128" spans="1:8" ht="12.75">
      <c r="A128" s="27"/>
      <c r="B128" s="185"/>
      <c r="D128" s="17"/>
      <c r="E128" s="17"/>
      <c r="F128" s="18"/>
      <c r="H128" s="18"/>
    </row>
    <row r="129" spans="1:8" ht="102">
      <c r="A129" s="27" t="s">
        <v>73</v>
      </c>
      <c r="B129" s="185" t="s">
        <v>285</v>
      </c>
      <c r="D129" s="17"/>
      <c r="E129" s="17"/>
      <c r="F129" s="18"/>
      <c r="H129" s="18">
        <f aca="true" t="shared" si="0" ref="H129:H135">D129*F129</f>
        <v>0</v>
      </c>
    </row>
    <row r="130" spans="1:8" ht="53.25" customHeight="1">
      <c r="A130" s="27"/>
      <c r="B130" s="185" t="s">
        <v>286</v>
      </c>
      <c r="C130" s="19" t="s">
        <v>11</v>
      </c>
      <c r="D130" s="17">
        <v>20</v>
      </c>
      <c r="E130" s="17" t="s">
        <v>8</v>
      </c>
      <c r="F130" s="18"/>
      <c r="G130" s="19" t="s">
        <v>9</v>
      </c>
      <c r="H130" s="18">
        <f>D130*F130</f>
        <v>0</v>
      </c>
    </row>
    <row r="131" spans="1:8" ht="12.75">
      <c r="A131" s="27"/>
      <c r="B131" s="185"/>
      <c r="D131" s="17"/>
      <c r="E131" s="17"/>
      <c r="F131" s="18"/>
      <c r="H131" s="18"/>
    </row>
    <row r="132" spans="1:8" ht="93" customHeight="1">
      <c r="A132" s="27" t="s">
        <v>213</v>
      </c>
      <c r="B132" s="185" t="s">
        <v>287</v>
      </c>
      <c r="C132" s="19" t="s">
        <v>11</v>
      </c>
      <c r="D132" s="17">
        <v>35</v>
      </c>
      <c r="E132" s="17" t="s">
        <v>8</v>
      </c>
      <c r="F132" s="18"/>
      <c r="G132" s="19" t="s">
        <v>9</v>
      </c>
      <c r="H132" s="18">
        <f t="shared" si="0"/>
        <v>0</v>
      </c>
    </row>
    <row r="133" spans="1:8" ht="76.5">
      <c r="A133" s="27" t="s">
        <v>288</v>
      </c>
      <c r="B133" s="185" t="s">
        <v>289</v>
      </c>
      <c r="C133" s="19" t="s">
        <v>11</v>
      </c>
      <c r="D133" s="17">
        <v>225</v>
      </c>
      <c r="E133" s="17" t="s">
        <v>8</v>
      </c>
      <c r="F133" s="18"/>
      <c r="G133" s="19" t="s">
        <v>9</v>
      </c>
      <c r="H133" s="18">
        <f t="shared" si="0"/>
        <v>0</v>
      </c>
    </row>
    <row r="134" spans="1:8" ht="12.75">
      <c r="A134" s="27"/>
      <c r="B134" s="185"/>
      <c r="D134" s="17"/>
      <c r="E134" s="17"/>
      <c r="F134" s="18"/>
      <c r="H134" s="18">
        <f t="shared" si="0"/>
        <v>0</v>
      </c>
    </row>
    <row r="135" spans="1:8" ht="51">
      <c r="A135" s="27" t="s">
        <v>290</v>
      </c>
      <c r="B135" s="185" t="s">
        <v>291</v>
      </c>
      <c r="C135" s="19" t="s">
        <v>11</v>
      </c>
      <c r="D135" s="17">
        <v>47.15</v>
      </c>
      <c r="E135" s="17" t="s">
        <v>8</v>
      </c>
      <c r="F135" s="18"/>
      <c r="G135" s="19" t="s">
        <v>9</v>
      </c>
      <c r="H135" s="18">
        <f t="shared" si="0"/>
        <v>0</v>
      </c>
    </row>
    <row r="136" spans="1:8" ht="12.75">
      <c r="A136" s="27"/>
      <c r="B136" s="185"/>
      <c r="C136" s="254"/>
      <c r="D136" s="17"/>
      <c r="E136" s="17"/>
      <c r="F136" s="18"/>
      <c r="H136" s="18"/>
    </row>
    <row r="137" spans="1:8" ht="15.75">
      <c r="A137" s="287" t="s">
        <v>28</v>
      </c>
      <c r="B137" s="591" t="s">
        <v>29</v>
      </c>
      <c r="C137" s="591"/>
      <c r="D137" s="591"/>
      <c r="E137" s="288"/>
      <c r="F137" s="289"/>
      <c r="G137" s="288" t="s">
        <v>9</v>
      </c>
      <c r="H137" s="289">
        <f>SUM(H120:H135)</f>
        <v>0</v>
      </c>
    </row>
    <row r="138" spans="1:8" ht="13.5" customHeight="1">
      <c r="A138" s="44"/>
      <c r="B138" s="34"/>
      <c r="C138" s="34"/>
      <c r="D138" s="34"/>
      <c r="E138" s="23"/>
      <c r="F138" s="290"/>
      <c r="G138" s="23"/>
      <c r="H138" s="290"/>
    </row>
    <row r="139" spans="1:8" ht="12.75" customHeight="1">
      <c r="A139" s="291"/>
      <c r="B139" s="292"/>
      <c r="C139" s="291"/>
      <c r="D139" s="291"/>
      <c r="E139" s="291"/>
      <c r="F139" s="291"/>
      <c r="G139" s="291"/>
      <c r="H139" s="291"/>
    </row>
    <row r="140" spans="1:8" ht="15.75">
      <c r="A140" s="31" t="s">
        <v>27</v>
      </c>
      <c r="B140" s="592" t="s">
        <v>292</v>
      </c>
      <c r="C140" s="592"/>
      <c r="D140" s="592"/>
      <c r="E140" s="17"/>
      <c r="F140" s="18"/>
      <c r="H140" s="18"/>
    </row>
    <row r="141" spans="1:8" ht="15.75">
      <c r="A141" s="31"/>
      <c r="B141" s="293"/>
      <c r="C141" s="151"/>
      <c r="D141" s="151"/>
      <c r="E141" s="17"/>
      <c r="F141" s="18"/>
      <c r="H141" s="18"/>
    </row>
    <row r="142" spans="1:8" ht="53.25" customHeight="1">
      <c r="A142" s="27" t="s">
        <v>15</v>
      </c>
      <c r="B142" s="185" t="s">
        <v>293</v>
      </c>
      <c r="C142" s="294"/>
      <c r="D142" s="17"/>
      <c r="E142" s="17"/>
      <c r="F142" s="18"/>
      <c r="G142" s="294"/>
      <c r="H142" s="18"/>
    </row>
    <row r="143" spans="1:8" ht="221.25" customHeight="1">
      <c r="A143" s="27"/>
      <c r="B143" s="185" t="s">
        <v>294</v>
      </c>
      <c r="C143" s="294"/>
      <c r="D143" s="17"/>
      <c r="E143" s="17"/>
      <c r="F143" s="18"/>
      <c r="G143" s="294"/>
      <c r="H143" s="18"/>
    </row>
    <row r="144" spans="1:8" ht="15" customHeight="1">
      <c r="A144" s="27"/>
      <c r="B144" s="5" t="s">
        <v>295</v>
      </c>
      <c r="C144" s="19" t="s">
        <v>6</v>
      </c>
      <c r="D144" s="17">
        <v>1</v>
      </c>
      <c r="E144" s="17" t="s">
        <v>8</v>
      </c>
      <c r="F144" s="18"/>
      <c r="G144" s="19" t="s">
        <v>9</v>
      </c>
      <c r="H144" s="18">
        <f>F144*D144</f>
        <v>0</v>
      </c>
    </row>
    <row r="145" spans="1:8" ht="15" customHeight="1">
      <c r="A145" s="27"/>
      <c r="B145" s="5" t="s">
        <v>296</v>
      </c>
      <c r="C145" s="19" t="s">
        <v>6</v>
      </c>
      <c r="D145" s="17">
        <v>500</v>
      </c>
      <c r="E145" s="17" t="s">
        <v>8</v>
      </c>
      <c r="F145" s="18"/>
      <c r="G145" s="19" t="s">
        <v>9</v>
      </c>
      <c r="H145" s="18">
        <f>F145*D145</f>
        <v>0</v>
      </c>
    </row>
    <row r="146" spans="1:8" ht="15" customHeight="1">
      <c r="A146" s="27"/>
      <c r="B146" s="185"/>
      <c r="D146" s="17"/>
      <c r="E146" s="17"/>
      <c r="F146" s="18"/>
      <c r="H146" s="18"/>
    </row>
    <row r="147" spans="1:8" ht="15" customHeight="1">
      <c r="A147" s="27"/>
      <c r="B147" s="295" t="s">
        <v>297</v>
      </c>
      <c r="D147" s="17"/>
      <c r="E147" s="17"/>
      <c r="F147" s="18"/>
      <c r="H147" s="18"/>
    </row>
    <row r="148" spans="1:8" ht="15" customHeight="1">
      <c r="A148" s="27"/>
      <c r="B148" s="185"/>
      <c r="D148" s="17"/>
      <c r="E148" s="17"/>
      <c r="F148" s="18"/>
      <c r="H148" s="18"/>
    </row>
    <row r="149" spans="1:8" ht="233.25" customHeight="1">
      <c r="A149" s="27" t="s">
        <v>298</v>
      </c>
      <c r="B149" s="185" t="s">
        <v>299</v>
      </c>
      <c r="C149" s="34"/>
      <c r="D149" s="34"/>
      <c r="E149" s="20"/>
      <c r="F149" s="16"/>
      <c r="G149" s="23"/>
      <c r="H149" s="16"/>
    </row>
    <row r="150" spans="1:8" ht="16.5">
      <c r="A150" s="31"/>
      <c r="B150" s="286" t="s">
        <v>300</v>
      </c>
      <c r="C150" s="19" t="s">
        <v>11</v>
      </c>
      <c r="D150" s="17">
        <v>0.12</v>
      </c>
      <c r="E150" s="17" t="s">
        <v>8</v>
      </c>
      <c r="F150" s="18"/>
      <c r="G150" s="19" t="s">
        <v>9</v>
      </c>
      <c r="H150" s="18">
        <f>F150*D150</f>
        <v>0</v>
      </c>
    </row>
    <row r="151" spans="1:8" ht="16.5">
      <c r="A151" s="31"/>
      <c r="B151" s="286" t="s">
        <v>301</v>
      </c>
      <c r="C151" s="19" t="s">
        <v>11</v>
      </c>
      <c r="D151" s="17">
        <v>0.2</v>
      </c>
      <c r="E151" s="17" t="s">
        <v>8</v>
      </c>
      <c r="F151" s="18"/>
      <c r="G151" s="19" t="s">
        <v>9</v>
      </c>
      <c r="H151" s="18">
        <f aca="true" t="shared" si="1" ref="H151:H160">F151*D151</f>
        <v>0</v>
      </c>
    </row>
    <row r="152" spans="1:8" ht="25.5">
      <c r="A152" s="31"/>
      <c r="B152" s="286" t="s">
        <v>302</v>
      </c>
      <c r="C152" s="19" t="s">
        <v>11</v>
      </c>
      <c r="D152" s="17">
        <v>1.1</v>
      </c>
      <c r="E152" s="17" t="s">
        <v>8</v>
      </c>
      <c r="F152" s="18"/>
      <c r="G152" s="19" t="s">
        <v>9</v>
      </c>
      <c r="H152" s="18">
        <f>F152*D152</f>
        <v>0</v>
      </c>
    </row>
    <row r="153" spans="1:8" ht="25.5">
      <c r="A153" s="31"/>
      <c r="B153" s="286" t="s">
        <v>303</v>
      </c>
      <c r="C153" s="19" t="s">
        <v>11</v>
      </c>
      <c r="D153" s="17">
        <v>0.3</v>
      </c>
      <c r="E153" s="17" t="s">
        <v>8</v>
      </c>
      <c r="F153" s="18"/>
      <c r="G153" s="19" t="s">
        <v>9</v>
      </c>
      <c r="H153" s="18">
        <f t="shared" si="1"/>
        <v>0</v>
      </c>
    </row>
    <row r="154" spans="1:8" ht="16.5">
      <c r="A154" s="31"/>
      <c r="B154" s="286" t="s">
        <v>304</v>
      </c>
      <c r="C154" s="19" t="s">
        <v>10</v>
      </c>
      <c r="D154" s="17">
        <v>9.5</v>
      </c>
      <c r="E154" s="17" t="s">
        <v>8</v>
      </c>
      <c r="F154" s="18"/>
      <c r="G154" s="19" t="s">
        <v>9</v>
      </c>
      <c r="H154" s="18">
        <f t="shared" si="1"/>
        <v>0</v>
      </c>
    </row>
    <row r="155" spans="1:8" ht="16.5">
      <c r="A155" s="31"/>
      <c r="B155" s="286" t="s">
        <v>305</v>
      </c>
      <c r="C155" s="19" t="s">
        <v>10</v>
      </c>
      <c r="D155" s="17">
        <v>1.65</v>
      </c>
      <c r="E155" s="17" t="s">
        <v>8</v>
      </c>
      <c r="F155" s="18"/>
      <c r="G155" s="19" t="s">
        <v>9</v>
      </c>
      <c r="H155" s="18">
        <f>F155*D155</f>
        <v>0</v>
      </c>
    </row>
    <row r="156" spans="1:8" ht="38.25">
      <c r="A156" s="31"/>
      <c r="B156" s="185" t="s">
        <v>306</v>
      </c>
      <c r="C156" s="19" t="s">
        <v>12</v>
      </c>
      <c r="D156" s="17">
        <v>5</v>
      </c>
      <c r="E156" s="17" t="s">
        <v>8</v>
      </c>
      <c r="F156" s="18"/>
      <c r="G156" s="19" t="s">
        <v>9</v>
      </c>
      <c r="H156" s="18">
        <f>F156*D156</f>
        <v>0</v>
      </c>
    </row>
    <row r="157" spans="1:8" ht="25.5">
      <c r="A157" s="31"/>
      <c r="B157" s="185" t="s">
        <v>307</v>
      </c>
      <c r="D157" s="17" t="s">
        <v>72</v>
      </c>
      <c r="E157" s="17"/>
      <c r="F157" s="18"/>
      <c r="G157" s="19" t="s">
        <v>9</v>
      </c>
      <c r="H157" s="18"/>
    </row>
    <row r="158" spans="1:8" ht="15.75">
      <c r="A158" s="31"/>
      <c r="B158" s="286" t="s">
        <v>308</v>
      </c>
      <c r="D158" s="17"/>
      <c r="E158" s="17"/>
      <c r="F158" s="296"/>
      <c r="H158" s="18"/>
    </row>
    <row r="159" spans="1:8" ht="15.75">
      <c r="A159" s="31"/>
      <c r="B159" s="297" t="s">
        <v>32</v>
      </c>
      <c r="C159" s="19" t="s">
        <v>19</v>
      </c>
      <c r="D159" s="17">
        <v>80</v>
      </c>
      <c r="E159" s="17" t="s">
        <v>8</v>
      </c>
      <c r="F159" s="18"/>
      <c r="G159" s="19" t="s">
        <v>9</v>
      </c>
      <c r="H159" s="18">
        <f t="shared" si="1"/>
        <v>0</v>
      </c>
    </row>
    <row r="160" spans="1:8" ht="15.75">
      <c r="A160" s="31"/>
      <c r="B160" s="297" t="s">
        <v>79</v>
      </c>
      <c r="C160" s="19" t="s">
        <v>19</v>
      </c>
      <c r="D160" s="17">
        <v>40</v>
      </c>
      <c r="E160" s="17" t="s">
        <v>8</v>
      </c>
      <c r="F160" s="18"/>
      <c r="G160" s="19" t="s">
        <v>9</v>
      </c>
      <c r="H160" s="18">
        <f t="shared" si="1"/>
        <v>0</v>
      </c>
    </row>
    <row r="161" spans="1:8" ht="15.75">
      <c r="A161" s="31"/>
      <c r="B161" s="297"/>
      <c r="D161" s="17"/>
      <c r="E161" s="17"/>
      <c r="F161" s="18"/>
      <c r="H161" s="18"/>
    </row>
    <row r="162" spans="1:8" ht="56.25" customHeight="1">
      <c r="A162" s="27" t="s">
        <v>309</v>
      </c>
      <c r="B162" s="185" t="s">
        <v>310</v>
      </c>
      <c r="C162" s="19" t="s">
        <v>12</v>
      </c>
      <c r="D162" s="17">
        <v>1</v>
      </c>
      <c r="E162" s="17" t="s">
        <v>8</v>
      </c>
      <c r="F162" s="18"/>
      <c r="G162" s="19" t="s">
        <v>9</v>
      </c>
      <c r="H162" s="18">
        <f>D162*F162</f>
        <v>0</v>
      </c>
    </row>
    <row r="163" spans="1:8" ht="15.75">
      <c r="A163" s="31"/>
      <c r="B163" s="185"/>
      <c r="D163" s="17"/>
      <c r="E163" s="17"/>
      <c r="F163" s="18"/>
      <c r="H163" s="18"/>
    </row>
    <row r="164" spans="1:8" ht="15.75">
      <c r="A164" s="287" t="s">
        <v>27</v>
      </c>
      <c r="B164" s="591" t="s">
        <v>311</v>
      </c>
      <c r="C164" s="591"/>
      <c r="D164" s="591"/>
      <c r="E164" s="298"/>
      <c r="F164" s="299"/>
      <c r="G164" s="288" t="s">
        <v>9</v>
      </c>
      <c r="H164" s="299">
        <f>SUM(H141:H163)</f>
        <v>0</v>
      </c>
    </row>
    <row r="165" spans="1:8" ht="15.75">
      <c r="A165" s="44"/>
      <c r="B165" s="34"/>
      <c r="C165" s="34"/>
      <c r="D165" s="34"/>
      <c r="E165" s="20"/>
      <c r="F165" s="16"/>
      <c r="G165" s="23"/>
      <c r="H165" s="16"/>
    </row>
    <row r="166" spans="1:8" ht="15.75">
      <c r="A166" s="44"/>
      <c r="B166" s="34"/>
      <c r="C166" s="34"/>
      <c r="D166" s="34"/>
      <c r="E166" s="20"/>
      <c r="F166" s="16"/>
      <c r="G166" s="23"/>
      <c r="H166" s="16"/>
    </row>
    <row r="167" spans="1:8" ht="15.75">
      <c r="A167" s="31" t="s">
        <v>25</v>
      </c>
      <c r="B167" s="300" t="s">
        <v>312</v>
      </c>
      <c r="C167" s="301"/>
      <c r="D167" s="301"/>
      <c r="E167" s="20"/>
      <c r="F167" s="16"/>
      <c r="G167" s="23"/>
      <c r="H167" s="16"/>
    </row>
    <row r="168" spans="1:8" ht="15.75">
      <c r="A168" s="31"/>
      <c r="B168" s="300"/>
      <c r="C168" s="301"/>
      <c r="D168" s="301"/>
      <c r="E168" s="20"/>
      <c r="F168" s="16"/>
      <c r="G168" s="23"/>
      <c r="H168" s="16"/>
    </row>
    <row r="169" spans="1:8" ht="15.75">
      <c r="A169" s="31"/>
      <c r="B169" s="302" t="s">
        <v>313</v>
      </c>
      <c r="C169" s="301"/>
      <c r="D169" s="301"/>
      <c r="E169" s="20"/>
      <c r="F169" s="16"/>
      <c r="G169" s="23"/>
      <c r="H169" s="16"/>
    </row>
    <row r="170" spans="1:8" ht="16.5">
      <c r="A170" s="31"/>
      <c r="B170" s="303"/>
      <c r="C170" s="301"/>
      <c r="D170" s="301"/>
      <c r="E170" s="20"/>
      <c r="F170" s="16"/>
      <c r="G170" s="23"/>
      <c r="H170" s="16"/>
    </row>
    <row r="171" spans="1:8" ht="15.75">
      <c r="A171" s="31"/>
      <c r="B171" s="304" t="s">
        <v>314</v>
      </c>
      <c r="C171" s="301"/>
      <c r="D171" s="301"/>
      <c r="E171" s="20"/>
      <c r="F171" s="16"/>
      <c r="G171" s="23"/>
      <c r="H171" s="16"/>
    </row>
    <row r="172" spans="1:8" ht="114.75">
      <c r="A172" s="3"/>
      <c r="B172" s="5" t="s">
        <v>315</v>
      </c>
      <c r="C172" s="301"/>
      <c r="D172" s="301"/>
      <c r="E172" s="20"/>
      <c r="F172" s="16"/>
      <c r="G172" s="23"/>
      <c r="H172" s="16"/>
    </row>
    <row r="173" spans="1:8" ht="16.5">
      <c r="A173" s="31"/>
      <c r="B173" s="305"/>
      <c r="C173" s="301"/>
      <c r="D173" s="301"/>
      <c r="E173" s="20"/>
      <c r="F173" s="16"/>
      <c r="G173" s="23"/>
      <c r="H173" s="16"/>
    </row>
    <row r="174" spans="1:8" ht="89.25">
      <c r="A174" s="25" t="s">
        <v>20</v>
      </c>
      <c r="B174" s="5" t="s">
        <v>316</v>
      </c>
      <c r="C174" s="301"/>
      <c r="D174" s="301"/>
      <c r="E174" s="20"/>
      <c r="F174" s="16"/>
      <c r="G174" s="23"/>
      <c r="H174" s="16"/>
    </row>
    <row r="175" spans="1:8" ht="25.5">
      <c r="A175" s="31"/>
      <c r="B175" s="5" t="s">
        <v>317</v>
      </c>
      <c r="C175" s="19" t="s">
        <v>11</v>
      </c>
      <c r="D175" s="17">
        <v>24</v>
      </c>
      <c r="E175" s="17" t="s">
        <v>8</v>
      </c>
      <c r="F175" s="18"/>
      <c r="G175" s="19" t="s">
        <v>9</v>
      </c>
      <c r="H175" s="18">
        <f>F175*D175</f>
        <v>0</v>
      </c>
    </row>
    <row r="176" spans="1:8" ht="15.75">
      <c r="A176" s="31"/>
      <c r="B176" s="301"/>
      <c r="C176" s="301"/>
      <c r="D176" s="301"/>
      <c r="E176" s="20"/>
      <c r="F176" s="16"/>
      <c r="G176" s="23"/>
      <c r="H176" s="16"/>
    </row>
    <row r="177" spans="1:8" ht="51">
      <c r="A177" s="25" t="s">
        <v>21</v>
      </c>
      <c r="B177" s="5" t="s">
        <v>318</v>
      </c>
      <c r="C177" s="19" t="s">
        <v>319</v>
      </c>
      <c r="D177" s="17">
        <v>1</v>
      </c>
      <c r="E177" s="17" t="s">
        <v>8</v>
      </c>
      <c r="F177" s="18"/>
      <c r="G177" s="19" t="s">
        <v>9</v>
      </c>
      <c r="H177" s="18">
        <f>F177*D177</f>
        <v>0</v>
      </c>
    </row>
    <row r="178" spans="1:8" ht="16.5">
      <c r="A178" s="306"/>
      <c r="B178" s="305"/>
      <c r="C178" s="301"/>
      <c r="D178" s="301"/>
      <c r="E178" s="20"/>
      <c r="F178" s="16"/>
      <c r="G178" s="23"/>
      <c r="H178" s="16"/>
    </row>
    <row r="179" spans="1:8" ht="89.25">
      <c r="A179" s="25" t="s">
        <v>33</v>
      </c>
      <c r="B179" s="5" t="s">
        <v>320</v>
      </c>
      <c r="C179" s="301"/>
      <c r="D179" s="301"/>
      <c r="E179" s="20"/>
      <c r="F179" s="16"/>
      <c r="G179" s="23"/>
      <c r="H179" s="16"/>
    </row>
    <row r="180" spans="1:8" ht="25.5">
      <c r="A180" s="306"/>
      <c r="B180" s="5" t="s">
        <v>321</v>
      </c>
      <c r="C180" s="19" t="s">
        <v>134</v>
      </c>
      <c r="D180" s="17">
        <v>10</v>
      </c>
      <c r="E180" s="17" t="s">
        <v>8</v>
      </c>
      <c r="F180" s="18"/>
      <c r="G180" s="19" t="s">
        <v>9</v>
      </c>
      <c r="H180" s="18">
        <f>F180*D180</f>
        <v>0</v>
      </c>
    </row>
    <row r="181" spans="1:8" ht="16.5">
      <c r="A181" s="306"/>
      <c r="B181" s="305"/>
      <c r="C181" s="301"/>
      <c r="D181" s="301"/>
      <c r="E181" s="20"/>
      <c r="F181" s="16"/>
      <c r="G181" s="23"/>
      <c r="H181" s="16"/>
    </row>
    <row r="182" spans="1:8" ht="38.25">
      <c r="A182" s="25" t="s">
        <v>53</v>
      </c>
      <c r="B182" s="5" t="s">
        <v>322</v>
      </c>
      <c r="C182" s="301"/>
      <c r="D182" s="301"/>
      <c r="E182" s="20"/>
      <c r="F182" s="16"/>
      <c r="G182" s="23"/>
      <c r="H182" s="16"/>
    </row>
    <row r="183" spans="1:8" ht="25.5">
      <c r="A183" s="306"/>
      <c r="B183" s="5" t="s">
        <v>323</v>
      </c>
      <c r="C183" s="301"/>
      <c r="D183" s="301"/>
      <c r="E183" s="20"/>
      <c r="F183" s="16"/>
      <c r="G183" s="23"/>
      <c r="H183" s="16"/>
    </row>
    <row r="184" spans="1:8" ht="16.5">
      <c r="A184" s="306"/>
      <c r="B184" s="307" t="s">
        <v>324</v>
      </c>
      <c r="C184" s="19" t="s">
        <v>134</v>
      </c>
      <c r="D184" s="17">
        <v>10</v>
      </c>
      <c r="E184" s="17" t="s">
        <v>8</v>
      </c>
      <c r="F184" s="18"/>
      <c r="G184" s="19" t="s">
        <v>9</v>
      </c>
      <c r="H184" s="18">
        <f>F184*D184</f>
        <v>0</v>
      </c>
    </row>
    <row r="185" spans="1:8" ht="15.75">
      <c r="A185" s="31"/>
      <c r="B185" s="301"/>
      <c r="C185" s="301"/>
      <c r="D185" s="301"/>
      <c r="E185" s="20"/>
      <c r="F185" s="16"/>
      <c r="G185" s="23"/>
      <c r="H185" s="16"/>
    </row>
    <row r="186" spans="1:8" ht="25.5">
      <c r="A186" s="25" t="s">
        <v>34</v>
      </c>
      <c r="B186" s="5" t="s">
        <v>325</v>
      </c>
      <c r="C186" s="301"/>
      <c r="D186" s="301"/>
      <c r="E186" s="20"/>
      <c r="F186" s="16"/>
      <c r="G186" s="23"/>
      <c r="H186" s="16"/>
    </row>
    <row r="187" spans="1:8" ht="25.5">
      <c r="A187" s="31"/>
      <c r="B187" s="5" t="s">
        <v>326</v>
      </c>
      <c r="C187" s="301"/>
      <c r="D187" s="301"/>
      <c r="E187" s="20"/>
      <c r="F187" s="16"/>
      <c r="G187" s="23"/>
      <c r="H187" s="16"/>
    </row>
    <row r="188" spans="1:8" ht="16.5">
      <c r="A188" s="31"/>
      <c r="B188" s="307" t="s">
        <v>327</v>
      </c>
      <c r="C188" s="19" t="s">
        <v>134</v>
      </c>
      <c r="D188" s="17">
        <v>10</v>
      </c>
      <c r="E188" s="17" t="s">
        <v>8</v>
      </c>
      <c r="F188" s="18"/>
      <c r="G188" s="19" t="s">
        <v>9</v>
      </c>
      <c r="H188" s="18">
        <f>F188*D188</f>
        <v>0</v>
      </c>
    </row>
    <row r="189" spans="1:8" ht="15.75">
      <c r="A189" s="31"/>
      <c r="B189" s="301"/>
      <c r="C189" s="301"/>
      <c r="D189" s="301"/>
      <c r="E189" s="20"/>
      <c r="F189" s="16"/>
      <c r="G189" s="23"/>
      <c r="H189" s="16"/>
    </row>
    <row r="190" spans="1:8" ht="58.5" customHeight="1">
      <c r="A190" s="25" t="s">
        <v>35</v>
      </c>
      <c r="B190" s="5" t="s">
        <v>328</v>
      </c>
      <c r="C190" s="301"/>
      <c r="D190" s="301"/>
      <c r="E190" s="20"/>
      <c r="F190" s="16"/>
      <c r="G190" s="23"/>
      <c r="H190" s="16"/>
    </row>
    <row r="191" spans="1:8" ht="15.75">
      <c r="A191" s="25"/>
      <c r="B191" s="5"/>
      <c r="C191" s="301"/>
      <c r="D191" s="301"/>
      <c r="E191" s="20"/>
      <c r="F191" s="16"/>
      <c r="G191" s="23"/>
      <c r="H191" s="16"/>
    </row>
    <row r="192" spans="1:8" ht="25.5">
      <c r="A192" s="31"/>
      <c r="B192" s="5" t="s">
        <v>329</v>
      </c>
      <c r="C192" s="19" t="s">
        <v>12</v>
      </c>
      <c r="D192" s="17">
        <v>5</v>
      </c>
      <c r="E192" s="17" t="s">
        <v>8</v>
      </c>
      <c r="F192" s="18"/>
      <c r="G192" s="19" t="s">
        <v>9</v>
      </c>
      <c r="H192" s="18">
        <f>F192*D192</f>
        <v>0</v>
      </c>
    </row>
    <row r="193" spans="1:8" ht="16.5">
      <c r="A193" s="31"/>
      <c r="B193" s="305"/>
      <c r="C193" s="301"/>
      <c r="D193" s="301"/>
      <c r="E193" s="20"/>
      <c r="F193" s="16"/>
      <c r="G193" s="23"/>
      <c r="H193" s="16"/>
    </row>
    <row r="194" spans="1:8" ht="63.75">
      <c r="A194" s="25" t="s">
        <v>235</v>
      </c>
      <c r="B194" s="5" t="s">
        <v>330</v>
      </c>
      <c r="C194" s="301"/>
      <c r="D194" s="301"/>
      <c r="E194" s="20"/>
      <c r="F194" s="16"/>
      <c r="G194" s="23"/>
      <c r="H194" s="16"/>
    </row>
    <row r="195" spans="1:8" ht="25.5">
      <c r="A195" s="31"/>
      <c r="B195" s="5" t="s">
        <v>331</v>
      </c>
      <c r="C195" s="19" t="s">
        <v>12</v>
      </c>
      <c r="D195" s="17">
        <v>2</v>
      </c>
      <c r="E195" s="17" t="s">
        <v>8</v>
      </c>
      <c r="F195" s="18"/>
      <c r="G195" s="19" t="s">
        <v>9</v>
      </c>
      <c r="H195" s="18">
        <f>F195*D195</f>
        <v>0</v>
      </c>
    </row>
    <row r="196" spans="1:8" ht="16.5">
      <c r="A196" s="31"/>
      <c r="B196" s="305"/>
      <c r="C196" s="301"/>
      <c r="D196" s="301"/>
      <c r="E196" s="20"/>
      <c r="F196" s="16"/>
      <c r="G196" s="23"/>
      <c r="H196" s="16"/>
    </row>
    <row r="197" spans="1:8" ht="25.5">
      <c r="A197" s="25" t="s">
        <v>236</v>
      </c>
      <c r="B197" s="5" t="s">
        <v>332</v>
      </c>
      <c r="C197" s="301"/>
      <c r="D197" s="301"/>
      <c r="E197" s="20"/>
      <c r="F197" s="16"/>
      <c r="G197" s="23"/>
      <c r="H197" s="16"/>
    </row>
    <row r="198" spans="1:8" ht="16.5">
      <c r="A198" s="31"/>
      <c r="B198" s="5" t="s">
        <v>333</v>
      </c>
      <c r="C198" s="19" t="s">
        <v>11</v>
      </c>
      <c r="D198" s="17">
        <v>24</v>
      </c>
      <c r="E198" s="17" t="s">
        <v>8</v>
      </c>
      <c r="F198" s="18"/>
      <c r="G198" s="19" t="s">
        <v>9</v>
      </c>
      <c r="H198" s="18">
        <f>F198*D198</f>
        <v>0</v>
      </c>
    </row>
    <row r="199" spans="1:8" ht="15.75">
      <c r="A199" s="44"/>
      <c r="B199" s="280"/>
      <c r="C199" s="34"/>
      <c r="D199" s="34"/>
      <c r="E199" s="20"/>
      <c r="F199" s="16"/>
      <c r="G199" s="23"/>
      <c r="H199" s="16"/>
    </row>
    <row r="200" spans="1:8" ht="165.75">
      <c r="A200" s="27" t="s">
        <v>237</v>
      </c>
      <c r="B200" s="185" t="s">
        <v>334</v>
      </c>
      <c r="D200" s="17" t="s">
        <v>72</v>
      </c>
      <c r="E200" s="17"/>
      <c r="F200" s="18"/>
      <c r="G200" s="19" t="s">
        <v>9</v>
      </c>
      <c r="H200" s="18">
        <f>F200</f>
        <v>0</v>
      </c>
    </row>
    <row r="201" spans="1:8" ht="15.75">
      <c r="A201" s="44"/>
      <c r="B201" s="280"/>
      <c r="C201" s="34"/>
      <c r="D201" s="34"/>
      <c r="E201" s="20"/>
      <c r="F201" s="16"/>
      <c r="G201" s="23"/>
      <c r="H201" s="16"/>
    </row>
    <row r="202" spans="1:8" ht="63.75">
      <c r="A202" s="27" t="s">
        <v>238</v>
      </c>
      <c r="B202" s="185" t="s">
        <v>335</v>
      </c>
      <c r="C202" s="19" t="s">
        <v>6</v>
      </c>
      <c r="D202" s="17">
        <v>10</v>
      </c>
      <c r="E202" s="17" t="s">
        <v>8</v>
      </c>
      <c r="F202" s="18"/>
      <c r="G202" s="19" t="s">
        <v>9</v>
      </c>
      <c r="H202" s="18">
        <f>F202*D202</f>
        <v>0</v>
      </c>
    </row>
    <row r="203" spans="1:8" ht="15.75">
      <c r="A203" s="287" t="s">
        <v>25</v>
      </c>
      <c r="B203" s="308" t="s">
        <v>336</v>
      </c>
      <c r="C203" s="309"/>
      <c r="D203" s="309"/>
      <c r="E203" s="298"/>
      <c r="F203" s="299"/>
      <c r="G203" s="288" t="s">
        <v>9</v>
      </c>
      <c r="H203" s="299">
        <f>SUM(H175:H202)</f>
        <v>0</v>
      </c>
    </row>
    <row r="204" spans="1:8" ht="15.75">
      <c r="A204" s="44"/>
      <c r="B204" s="34"/>
      <c r="C204" s="34"/>
      <c r="D204" s="34"/>
      <c r="E204" s="20"/>
      <c r="F204" s="16"/>
      <c r="G204" s="23"/>
      <c r="H204" s="16"/>
    </row>
    <row r="205" spans="1:8" ht="15.75">
      <c r="A205" s="44"/>
      <c r="B205" s="34"/>
      <c r="C205" s="34"/>
      <c r="D205" s="34"/>
      <c r="E205" s="20"/>
      <c r="F205" s="16"/>
      <c r="G205" s="23"/>
      <c r="H205" s="16"/>
    </row>
    <row r="206" spans="1:8" ht="15.75">
      <c r="A206" s="44"/>
      <c r="B206" s="280"/>
      <c r="C206" s="34"/>
      <c r="D206" s="34"/>
      <c r="E206" s="20"/>
      <c r="F206" s="16"/>
      <c r="G206" s="23"/>
      <c r="H206" s="16"/>
    </row>
    <row r="207" spans="1:8" ht="15.75">
      <c r="A207" s="44"/>
      <c r="B207" s="280"/>
      <c r="C207" s="34"/>
      <c r="D207" s="34"/>
      <c r="E207" s="20"/>
      <c r="F207" s="16"/>
      <c r="G207" s="23"/>
      <c r="H207" s="16"/>
    </row>
    <row r="208" spans="1:8" ht="18">
      <c r="A208" s="583" t="s">
        <v>337</v>
      </c>
      <c r="B208" s="583"/>
      <c r="C208" s="583"/>
      <c r="D208" s="583"/>
      <c r="E208" s="583"/>
      <c r="F208" s="583"/>
      <c r="G208" s="583"/>
      <c r="H208" s="583"/>
    </row>
    <row r="209" spans="1:8" ht="27.75">
      <c r="A209" s="310"/>
      <c r="B209" s="311"/>
      <c r="C209" s="310"/>
      <c r="D209" s="310"/>
      <c r="E209" s="310"/>
      <c r="F209" s="310"/>
      <c r="G209" s="310"/>
      <c r="H209" s="310"/>
    </row>
    <row r="210" spans="1:8" ht="15.75">
      <c r="A210" s="312" t="s">
        <v>59</v>
      </c>
      <c r="B210" s="313" t="s">
        <v>14</v>
      </c>
      <c r="C210" s="164"/>
      <c r="D210" s="164"/>
      <c r="E210" s="164"/>
      <c r="F210" s="164"/>
      <c r="G210" s="314" t="s">
        <v>9</v>
      </c>
      <c r="H210" s="315">
        <f>H137</f>
        <v>0</v>
      </c>
    </row>
    <row r="211" spans="1:8" ht="15.75">
      <c r="A211" s="312" t="s">
        <v>60</v>
      </c>
      <c r="B211" s="313" t="s">
        <v>292</v>
      </c>
      <c r="C211" s="164"/>
      <c r="D211" s="164"/>
      <c r="E211" s="164"/>
      <c r="F211" s="164"/>
      <c r="G211" s="314" t="s">
        <v>9</v>
      </c>
      <c r="H211" s="315">
        <f>H164</f>
        <v>0</v>
      </c>
    </row>
    <row r="212" spans="1:8" ht="15.75">
      <c r="A212" s="312" t="s">
        <v>61</v>
      </c>
      <c r="B212" s="593" t="s">
        <v>312</v>
      </c>
      <c r="C212" s="593"/>
      <c r="D212" s="593"/>
      <c r="E212" s="593"/>
      <c r="F212" s="593"/>
      <c r="G212" s="314" t="s">
        <v>9</v>
      </c>
      <c r="H212" s="315">
        <f>H203</f>
        <v>0</v>
      </c>
    </row>
    <row r="213" spans="1:8" ht="18.75">
      <c r="A213" s="316"/>
      <c r="B213" s="599" t="s">
        <v>67</v>
      </c>
      <c r="C213" s="599"/>
      <c r="D213" s="599"/>
      <c r="E213" s="317" t="s">
        <v>9</v>
      </c>
      <c r="F213" s="600">
        <f>SUM(H210:H212)</f>
        <v>0</v>
      </c>
      <c r="G213" s="600"/>
      <c r="H213" s="600"/>
    </row>
    <row r="214" spans="1:8" ht="19.5" thickBot="1">
      <c r="A214" s="318"/>
      <c r="B214" s="565" t="s">
        <v>84</v>
      </c>
      <c r="C214" s="565"/>
      <c r="D214" s="565"/>
      <c r="E214" s="319" t="s">
        <v>9</v>
      </c>
      <c r="F214" s="575">
        <f>F213*0.25</f>
        <v>0</v>
      </c>
      <c r="G214" s="575"/>
      <c r="H214" s="575"/>
    </row>
    <row r="215" spans="1:8" ht="19.5" thickBot="1">
      <c r="A215" s="318"/>
      <c r="B215" s="565" t="s">
        <v>68</v>
      </c>
      <c r="C215" s="565"/>
      <c r="D215" s="565"/>
      <c r="E215" s="319" t="s">
        <v>9</v>
      </c>
      <c r="F215" s="596">
        <f>SUM(F213:F214)</f>
        <v>0</v>
      </c>
      <c r="G215" s="597"/>
      <c r="H215" s="598"/>
    </row>
    <row r="216" spans="1:8" ht="15.75">
      <c r="A216" s="44"/>
      <c r="B216" s="280"/>
      <c r="C216" s="34"/>
      <c r="D216" s="34"/>
      <c r="E216" s="20"/>
      <c r="F216" s="16"/>
      <c r="G216" s="23"/>
      <c r="H216" s="16"/>
    </row>
    <row r="217" spans="1:8" ht="20.25">
      <c r="A217" s="590" t="s">
        <v>338</v>
      </c>
      <c r="B217" s="590"/>
      <c r="C217" s="590"/>
      <c r="D217" s="590"/>
      <c r="E217" s="590"/>
      <c r="F217" s="590"/>
      <c r="G217" s="590"/>
      <c r="H217" s="590"/>
    </row>
    <row r="218" spans="1:8" ht="15.75">
      <c r="A218" s="44"/>
      <c r="B218" s="280"/>
      <c r="C218" s="34"/>
      <c r="D218" s="34"/>
      <c r="E218" s="20"/>
      <c r="F218" s="16"/>
      <c r="G218" s="23"/>
      <c r="H218" s="18"/>
    </row>
    <row r="219" spans="1:8" ht="15.75">
      <c r="A219" s="31" t="s">
        <v>28</v>
      </c>
      <c r="B219" s="592" t="s">
        <v>14</v>
      </c>
      <c r="C219" s="592"/>
      <c r="D219" s="592"/>
      <c r="E219" s="17"/>
      <c r="F219" s="18"/>
      <c r="H219" s="18"/>
    </row>
    <row r="220" spans="1:8" ht="15.75">
      <c r="A220" s="31"/>
      <c r="B220" s="293"/>
      <c r="C220" s="151"/>
      <c r="D220" s="151"/>
      <c r="E220" s="17"/>
      <c r="F220" s="18"/>
      <c r="H220" s="18"/>
    </row>
    <row r="221" spans="1:8" ht="51.75" customHeight="1">
      <c r="A221" s="27" t="s">
        <v>31</v>
      </c>
      <c r="B221" s="185" t="s">
        <v>279</v>
      </c>
      <c r="C221" s="19" t="s">
        <v>6</v>
      </c>
      <c r="D221" s="17">
        <v>14.9</v>
      </c>
      <c r="E221" s="17" t="s">
        <v>8</v>
      </c>
      <c r="F221" s="18"/>
      <c r="G221" s="19" t="s">
        <v>9</v>
      </c>
      <c r="H221" s="18">
        <f>F221*D221</f>
        <v>0</v>
      </c>
    </row>
    <row r="222" spans="1:8" ht="12.75">
      <c r="A222" s="27"/>
      <c r="B222" s="185"/>
      <c r="D222" s="17"/>
      <c r="E222" s="17"/>
      <c r="F222" s="18"/>
      <c r="H222" s="18"/>
    </row>
    <row r="223" spans="1:8" ht="221.25" customHeight="1">
      <c r="A223" s="27" t="s">
        <v>30</v>
      </c>
      <c r="B223" s="185" t="s">
        <v>339</v>
      </c>
      <c r="D223" s="17"/>
      <c r="E223" s="17"/>
      <c r="F223" s="18"/>
      <c r="H223" s="18"/>
    </row>
    <row r="224" spans="1:8" ht="15.75">
      <c r="A224" s="31"/>
      <c r="B224" s="286" t="s">
        <v>281</v>
      </c>
      <c r="C224" s="19" t="s">
        <v>340</v>
      </c>
      <c r="D224" s="17">
        <v>29.01</v>
      </c>
      <c r="E224" s="20" t="s">
        <v>8</v>
      </c>
      <c r="G224" s="19" t="s">
        <v>9</v>
      </c>
      <c r="H224" s="18">
        <f>D224*F224</f>
        <v>0</v>
      </c>
    </row>
    <row r="225" spans="1:8" ht="12.75">
      <c r="A225" s="27"/>
      <c r="B225" s="286" t="s">
        <v>282</v>
      </c>
      <c r="C225" s="19" t="s">
        <v>340</v>
      </c>
      <c r="D225" s="17">
        <f>D224*0.95</f>
        <v>27.5595</v>
      </c>
      <c r="E225" s="17" t="s">
        <v>8</v>
      </c>
      <c r="F225" s="18"/>
      <c r="G225" s="19" t="s">
        <v>9</v>
      </c>
      <c r="H225" s="18">
        <f aca="true" t="shared" si="2" ref="H225:H237">D225*F225</f>
        <v>0</v>
      </c>
    </row>
    <row r="226" spans="1:8" ht="15.75" customHeight="1">
      <c r="A226" s="27"/>
      <c r="B226" s="286" t="s">
        <v>283</v>
      </c>
      <c r="C226" s="19" t="s">
        <v>340</v>
      </c>
      <c r="D226" s="17">
        <f>D224*0.05</f>
        <v>1.4505000000000001</v>
      </c>
      <c r="E226" s="17" t="s">
        <v>8</v>
      </c>
      <c r="F226" s="18"/>
      <c r="G226" s="19" t="s">
        <v>9</v>
      </c>
      <c r="H226" s="18">
        <f t="shared" si="2"/>
        <v>0</v>
      </c>
    </row>
    <row r="227" spans="1:8" ht="12.75">
      <c r="A227" s="27"/>
      <c r="B227" s="286"/>
      <c r="D227" s="17"/>
      <c r="E227" s="17"/>
      <c r="F227" s="18"/>
      <c r="H227" s="18"/>
    </row>
    <row r="228" spans="1:8" ht="14.25" customHeight="1">
      <c r="A228" s="27" t="s">
        <v>13</v>
      </c>
      <c r="B228" s="185" t="s">
        <v>284</v>
      </c>
      <c r="C228" s="19" t="s">
        <v>10</v>
      </c>
      <c r="D228" s="17">
        <v>10.43</v>
      </c>
      <c r="E228" s="17" t="s">
        <v>8</v>
      </c>
      <c r="F228" s="18"/>
      <c r="G228" s="19" t="s">
        <v>9</v>
      </c>
      <c r="H228" s="18">
        <f t="shared" si="2"/>
        <v>0</v>
      </c>
    </row>
    <row r="229" spans="1:8" ht="12.75">
      <c r="A229" s="27"/>
      <c r="B229" s="185"/>
      <c r="D229" s="17"/>
      <c r="E229" s="17"/>
      <c r="F229" s="18"/>
      <c r="H229" s="18"/>
    </row>
    <row r="230" spans="1:8" ht="104.25" customHeight="1">
      <c r="A230" s="27" t="s">
        <v>73</v>
      </c>
      <c r="B230" s="185" t="s">
        <v>341</v>
      </c>
      <c r="D230" s="17"/>
      <c r="E230" s="17"/>
      <c r="F230" s="18"/>
      <c r="H230" s="18"/>
    </row>
    <row r="231" spans="1:8" ht="51">
      <c r="A231" s="27"/>
      <c r="B231" s="185" t="s">
        <v>286</v>
      </c>
      <c r="C231" s="19" t="s">
        <v>11</v>
      </c>
      <c r="D231" s="17">
        <v>1.04</v>
      </c>
      <c r="E231" s="17" t="s">
        <v>8</v>
      </c>
      <c r="F231" s="18"/>
      <c r="G231" s="19" t="s">
        <v>9</v>
      </c>
      <c r="H231" s="18">
        <f t="shared" si="2"/>
        <v>0</v>
      </c>
    </row>
    <row r="232" spans="1:8" ht="15.75" customHeight="1">
      <c r="A232" s="27"/>
      <c r="B232" s="185"/>
      <c r="D232" s="17"/>
      <c r="E232" s="17"/>
      <c r="F232" s="18"/>
      <c r="H232" s="18">
        <f t="shared" si="2"/>
        <v>0</v>
      </c>
    </row>
    <row r="233" spans="1:8" ht="89.25">
      <c r="A233" s="27" t="s">
        <v>213</v>
      </c>
      <c r="B233" s="185" t="s">
        <v>342</v>
      </c>
      <c r="C233" s="19" t="s">
        <v>11</v>
      </c>
      <c r="D233" s="17">
        <v>4.2</v>
      </c>
      <c r="E233" s="17" t="s">
        <v>8</v>
      </c>
      <c r="F233" s="18"/>
      <c r="G233" s="19" t="s">
        <v>9</v>
      </c>
      <c r="H233" s="18">
        <f t="shared" si="2"/>
        <v>0</v>
      </c>
    </row>
    <row r="234" spans="1:8" ht="12.75">
      <c r="A234" s="27"/>
      <c r="B234" s="185"/>
      <c r="D234" s="17"/>
      <c r="E234" s="17"/>
      <c r="F234" s="18"/>
      <c r="H234" s="18"/>
    </row>
    <row r="235" spans="1:8" ht="80.25" customHeight="1">
      <c r="A235" s="27" t="s">
        <v>288</v>
      </c>
      <c r="B235" s="185" t="s">
        <v>343</v>
      </c>
      <c r="C235" s="19" t="s">
        <v>11</v>
      </c>
      <c r="D235" s="17">
        <v>5.19</v>
      </c>
      <c r="E235" s="17" t="s">
        <v>8</v>
      </c>
      <c r="F235" s="18"/>
      <c r="G235" s="19" t="s">
        <v>9</v>
      </c>
      <c r="H235" s="18">
        <f t="shared" si="2"/>
        <v>0</v>
      </c>
    </row>
    <row r="236" spans="1:8" ht="12.75">
      <c r="A236" s="27"/>
      <c r="B236" s="185"/>
      <c r="D236" s="17"/>
      <c r="E236" s="17"/>
      <c r="F236" s="18"/>
      <c r="H236" s="18"/>
    </row>
    <row r="237" spans="1:8" ht="81" customHeight="1">
      <c r="A237" s="27" t="s">
        <v>290</v>
      </c>
      <c r="B237" s="185" t="s">
        <v>344</v>
      </c>
      <c r="C237" s="19" t="s">
        <v>11</v>
      </c>
      <c r="D237" s="17">
        <v>23.82</v>
      </c>
      <c r="E237" s="17" t="s">
        <v>8</v>
      </c>
      <c r="F237" s="18"/>
      <c r="G237" s="19" t="s">
        <v>9</v>
      </c>
      <c r="H237" s="18">
        <f t="shared" si="2"/>
        <v>0</v>
      </c>
    </row>
    <row r="238" spans="1:8" ht="12.75">
      <c r="A238" s="27"/>
      <c r="B238" s="185"/>
      <c r="C238" s="254"/>
      <c r="D238" s="17"/>
      <c r="E238" s="17"/>
      <c r="F238" s="18"/>
      <c r="H238" s="18"/>
    </row>
    <row r="239" spans="1:8" ht="15.75">
      <c r="A239" s="287" t="s">
        <v>28</v>
      </c>
      <c r="B239" s="591" t="s">
        <v>29</v>
      </c>
      <c r="C239" s="591"/>
      <c r="D239" s="591"/>
      <c r="E239" s="288"/>
      <c r="F239" s="289"/>
      <c r="G239" s="288" t="s">
        <v>9</v>
      </c>
      <c r="H239" s="289">
        <f>SUM(H221:H237)</f>
        <v>0</v>
      </c>
    </row>
    <row r="240" spans="1:8" ht="15.75">
      <c r="A240" s="44"/>
      <c r="B240" s="280"/>
      <c r="C240" s="34"/>
      <c r="D240" s="34"/>
      <c r="E240" s="23"/>
      <c r="F240" s="290"/>
      <c r="G240" s="23"/>
      <c r="H240" s="290"/>
    </row>
    <row r="241" spans="1:8" ht="15.75">
      <c r="A241" s="44"/>
      <c r="B241" s="280"/>
      <c r="C241" s="34"/>
      <c r="D241" s="34"/>
      <c r="E241" s="23"/>
      <c r="F241" s="290"/>
      <c r="G241" s="23"/>
      <c r="H241" s="290"/>
    </row>
    <row r="242" spans="1:8" ht="15.75">
      <c r="A242" s="31" t="s">
        <v>27</v>
      </c>
      <c r="B242" s="592" t="s">
        <v>292</v>
      </c>
      <c r="C242" s="592"/>
      <c r="D242" s="592"/>
      <c r="E242" s="17"/>
      <c r="F242" s="18"/>
      <c r="H242" s="18"/>
    </row>
    <row r="243" spans="1:8" ht="15.75">
      <c r="A243" s="31"/>
      <c r="B243" s="293"/>
      <c r="C243" s="151"/>
      <c r="D243" s="151"/>
      <c r="E243" s="17"/>
      <c r="F243" s="18"/>
      <c r="H243" s="18"/>
    </row>
    <row r="244" spans="1:8" ht="270.75" customHeight="1">
      <c r="A244" s="27" t="s">
        <v>345</v>
      </c>
      <c r="B244" s="185" t="s">
        <v>346</v>
      </c>
      <c r="C244" s="151"/>
      <c r="D244" s="151"/>
      <c r="E244" s="17"/>
      <c r="F244" s="18"/>
      <c r="H244" s="18"/>
    </row>
    <row r="245" spans="1:8" ht="15.75">
      <c r="A245" s="31"/>
      <c r="B245" s="5" t="s">
        <v>347</v>
      </c>
      <c r="C245" s="19" t="s">
        <v>6</v>
      </c>
      <c r="D245" s="17">
        <v>1.4</v>
      </c>
      <c r="E245" s="17" t="s">
        <v>8</v>
      </c>
      <c r="F245" s="18"/>
      <c r="G245" s="19" t="s">
        <v>9</v>
      </c>
      <c r="H245" s="18">
        <f>F245*D245</f>
        <v>0</v>
      </c>
    </row>
    <row r="246" spans="1:8" ht="15.75">
      <c r="A246" s="31"/>
      <c r="B246" s="185" t="s">
        <v>348</v>
      </c>
      <c r="C246" s="19" t="s">
        <v>6</v>
      </c>
      <c r="D246" s="17">
        <v>13.5</v>
      </c>
      <c r="E246" s="17" t="s">
        <v>8</v>
      </c>
      <c r="F246" s="18"/>
      <c r="G246" s="19" t="s">
        <v>9</v>
      </c>
      <c r="H246" s="18">
        <f>F246*D246</f>
        <v>0</v>
      </c>
    </row>
    <row r="247" spans="1:8" ht="15.75">
      <c r="A247" s="31"/>
      <c r="B247" s="185"/>
      <c r="D247" s="17"/>
      <c r="E247" s="17"/>
      <c r="F247" s="18"/>
      <c r="H247" s="18"/>
    </row>
    <row r="248" spans="1:8" ht="15.75">
      <c r="A248" s="287" t="s">
        <v>27</v>
      </c>
      <c r="B248" s="591" t="s">
        <v>311</v>
      </c>
      <c r="C248" s="591"/>
      <c r="D248" s="591"/>
      <c r="E248" s="298"/>
      <c r="F248" s="299"/>
      <c r="G248" s="288" t="s">
        <v>9</v>
      </c>
      <c r="H248" s="299">
        <f>SUM(H245:H246)</f>
        <v>0</v>
      </c>
    </row>
    <row r="249" spans="1:8" ht="15.75">
      <c r="A249" s="44"/>
      <c r="B249" s="34"/>
      <c r="C249" s="34"/>
      <c r="D249" s="34"/>
      <c r="E249" s="20"/>
      <c r="F249" s="16"/>
      <c r="G249" s="23"/>
      <c r="H249" s="16"/>
    </row>
    <row r="250" spans="1:8" ht="15.75">
      <c r="A250" s="31" t="s">
        <v>25</v>
      </c>
      <c r="B250" s="301" t="s">
        <v>349</v>
      </c>
      <c r="C250" s="301"/>
      <c r="D250" s="301"/>
      <c r="E250" s="20"/>
      <c r="F250" s="16"/>
      <c r="G250" s="23"/>
      <c r="H250" s="16"/>
    </row>
    <row r="251" spans="1:8" ht="15.75">
      <c r="A251" s="44"/>
      <c r="B251" s="280"/>
      <c r="C251" s="34"/>
      <c r="D251" s="34"/>
      <c r="E251" s="20"/>
      <c r="F251" s="16"/>
      <c r="G251" s="23"/>
      <c r="H251" s="16"/>
    </row>
    <row r="252" spans="1:8" ht="15.75">
      <c r="A252" s="44"/>
      <c r="B252" s="280"/>
      <c r="C252" s="34"/>
      <c r="D252" s="34"/>
      <c r="E252" s="20"/>
      <c r="F252" s="16"/>
      <c r="G252" s="23"/>
      <c r="H252" s="16"/>
    </row>
    <row r="253" spans="1:8" ht="221.25">
      <c r="A253" s="25" t="s">
        <v>20</v>
      </c>
      <c r="B253" s="5" t="s">
        <v>350</v>
      </c>
      <c r="C253" s="151"/>
      <c r="D253" s="151"/>
      <c r="E253" s="6"/>
      <c r="F253" s="7"/>
      <c r="G253" s="2"/>
      <c r="H253" s="7"/>
    </row>
    <row r="254" spans="1:8" ht="127.5">
      <c r="A254" s="31"/>
      <c r="B254" s="5" t="s">
        <v>351</v>
      </c>
      <c r="C254" s="151"/>
      <c r="D254" s="151"/>
      <c r="E254" s="6"/>
      <c r="F254" s="7"/>
      <c r="G254" s="2"/>
      <c r="H254" s="7"/>
    </row>
    <row r="255" spans="1:8" ht="13.5" customHeight="1">
      <c r="A255" s="31"/>
      <c r="B255" s="5" t="s">
        <v>352</v>
      </c>
      <c r="C255" s="151"/>
      <c r="D255" s="151"/>
      <c r="E255" s="6"/>
      <c r="F255" s="7"/>
      <c r="G255" s="2"/>
      <c r="H255" s="7"/>
    </row>
    <row r="256" spans="1:8" ht="15.75">
      <c r="A256" s="31"/>
      <c r="B256" s="168" t="s">
        <v>353</v>
      </c>
      <c r="C256" s="2" t="s">
        <v>12</v>
      </c>
      <c r="D256" s="6">
        <v>2</v>
      </c>
      <c r="E256" s="6" t="s">
        <v>8</v>
      </c>
      <c r="F256" s="7"/>
      <c r="G256" s="2" t="s">
        <v>9</v>
      </c>
      <c r="H256" s="7">
        <f>D256*F256</f>
        <v>0</v>
      </c>
    </row>
    <row r="257" spans="1:8" ht="15.75">
      <c r="A257" s="31"/>
      <c r="B257" s="168"/>
      <c r="C257" s="2"/>
      <c r="D257" s="6"/>
      <c r="E257" s="6"/>
      <c r="F257" s="7"/>
      <c r="G257" s="2"/>
      <c r="H257" s="7"/>
    </row>
    <row r="258" spans="1:8" ht="63.75">
      <c r="A258" s="25" t="s">
        <v>21</v>
      </c>
      <c r="B258" s="5" t="s">
        <v>354</v>
      </c>
      <c r="C258" s="2"/>
      <c r="D258" s="3"/>
      <c r="E258" s="1"/>
      <c r="F258" s="3"/>
      <c r="G258" s="2"/>
      <c r="H258" s="3"/>
    </row>
    <row r="259" spans="1:8" ht="15.75">
      <c r="A259" s="31"/>
      <c r="B259" s="168" t="s">
        <v>355</v>
      </c>
      <c r="C259" s="2" t="s">
        <v>12</v>
      </c>
      <c r="D259" s="6">
        <v>2</v>
      </c>
      <c r="E259" s="6" t="s">
        <v>8</v>
      </c>
      <c r="F259" s="7"/>
      <c r="G259" s="2" t="s">
        <v>9</v>
      </c>
      <c r="H259" s="7">
        <f>D259*F259</f>
        <v>0</v>
      </c>
    </row>
    <row r="260" spans="1:8" ht="15.75">
      <c r="A260" s="31"/>
      <c r="B260" s="168" t="s">
        <v>356</v>
      </c>
      <c r="C260" s="2" t="s">
        <v>12</v>
      </c>
      <c r="D260" s="6">
        <v>2</v>
      </c>
      <c r="E260" s="6" t="s">
        <v>8</v>
      </c>
      <c r="F260" s="7"/>
      <c r="G260" s="2" t="s">
        <v>9</v>
      </c>
      <c r="H260" s="7">
        <f>D260*F260</f>
        <v>0</v>
      </c>
    </row>
    <row r="261" spans="1:8" ht="15.75">
      <c r="A261" s="31"/>
      <c r="B261" s="168"/>
      <c r="C261" s="2"/>
      <c r="D261" s="6"/>
      <c r="E261" s="6"/>
      <c r="F261" s="7"/>
      <c r="G261" s="2"/>
      <c r="H261" s="7"/>
    </row>
    <row r="262" spans="1:8" ht="191.25">
      <c r="A262" s="27" t="s">
        <v>53</v>
      </c>
      <c r="B262" s="185" t="s">
        <v>357</v>
      </c>
      <c r="C262" s="151"/>
      <c r="D262" s="151"/>
      <c r="E262" s="17"/>
      <c r="F262" s="18"/>
      <c r="H262" s="18"/>
    </row>
    <row r="263" spans="1:8" ht="114.75">
      <c r="A263" s="31"/>
      <c r="B263" s="185" t="s">
        <v>358</v>
      </c>
      <c r="C263" s="151"/>
      <c r="D263" s="151"/>
      <c r="E263" s="17"/>
      <c r="F263" s="18"/>
      <c r="H263" s="18"/>
    </row>
    <row r="264" spans="1:8" ht="15.75">
      <c r="A264" s="31"/>
      <c r="B264" s="286" t="s">
        <v>359</v>
      </c>
      <c r="C264" s="19" t="s">
        <v>12</v>
      </c>
      <c r="D264" s="17">
        <v>1</v>
      </c>
      <c r="E264" s="17" t="s">
        <v>8</v>
      </c>
      <c r="F264" s="18"/>
      <c r="G264" s="19" t="s">
        <v>9</v>
      </c>
      <c r="H264" s="18">
        <f>D264*F264</f>
        <v>0</v>
      </c>
    </row>
    <row r="265" spans="1:8" ht="12.75">
      <c r="A265" s="320"/>
      <c r="B265" s="321"/>
      <c r="C265" s="322"/>
      <c r="D265" s="323"/>
      <c r="E265" s="323"/>
      <c r="F265" s="324"/>
      <c r="G265" s="322"/>
      <c r="H265" s="324"/>
    </row>
    <row r="266" spans="1:8" ht="15.75">
      <c r="A266" s="287" t="s">
        <v>25</v>
      </c>
      <c r="B266" s="308" t="s">
        <v>360</v>
      </c>
      <c r="C266" s="309"/>
      <c r="D266" s="309"/>
      <c r="E266" s="298"/>
      <c r="F266" s="299"/>
      <c r="G266" s="288" t="s">
        <v>9</v>
      </c>
      <c r="H266" s="299">
        <f>SUM(H255:H264)</f>
        <v>0</v>
      </c>
    </row>
    <row r="267" spans="1:8" ht="15.75">
      <c r="A267" s="44"/>
      <c r="B267" s="325"/>
      <c r="C267" s="326"/>
      <c r="D267" s="326"/>
      <c r="E267" s="20"/>
      <c r="F267" s="16"/>
      <c r="G267" s="23"/>
      <c r="H267" s="16"/>
    </row>
    <row r="268" spans="1:8" ht="15.75">
      <c r="A268" s="31"/>
      <c r="B268" s="185"/>
      <c r="D268" s="17"/>
      <c r="E268" s="17"/>
      <c r="F268" s="18"/>
      <c r="H268" s="18"/>
    </row>
    <row r="269" spans="1:8" ht="15.75">
      <c r="A269" s="31" t="s">
        <v>51</v>
      </c>
      <c r="B269" s="300" t="s">
        <v>312</v>
      </c>
      <c r="C269" s="301"/>
      <c r="D269" s="301"/>
      <c r="E269" s="20"/>
      <c r="F269" s="16"/>
      <c r="G269" s="23"/>
      <c r="H269" s="16"/>
    </row>
    <row r="270" spans="1:8" ht="15.75">
      <c r="A270" s="31"/>
      <c r="B270" s="300"/>
      <c r="C270" s="301"/>
      <c r="D270" s="301"/>
      <c r="E270" s="20"/>
      <c r="F270" s="16"/>
      <c r="G270" s="23"/>
      <c r="H270" s="16"/>
    </row>
    <row r="271" spans="1:8" ht="77.25" customHeight="1">
      <c r="A271" s="27" t="s">
        <v>37</v>
      </c>
      <c r="B271" s="185" t="s">
        <v>361</v>
      </c>
      <c r="D271" s="17" t="s">
        <v>72</v>
      </c>
      <c r="E271" s="17"/>
      <c r="F271" s="18"/>
      <c r="G271" s="19" t="s">
        <v>9</v>
      </c>
      <c r="H271" s="18">
        <f>F271</f>
        <v>0</v>
      </c>
    </row>
    <row r="272" spans="1:8" ht="15.75">
      <c r="A272" s="287" t="s">
        <v>51</v>
      </c>
      <c r="B272" s="308" t="s">
        <v>336</v>
      </c>
      <c r="C272" s="309"/>
      <c r="D272" s="309"/>
      <c r="E272" s="298"/>
      <c r="F272" s="299"/>
      <c r="G272" s="288" t="s">
        <v>9</v>
      </c>
      <c r="H272" s="299">
        <f>SUM(H271:H271)</f>
        <v>0</v>
      </c>
    </row>
    <row r="273" spans="1:8" ht="15.75">
      <c r="A273" s="44"/>
      <c r="B273" s="325"/>
      <c r="C273" s="326"/>
      <c r="D273" s="326"/>
      <c r="E273" s="20"/>
      <c r="F273" s="16"/>
      <c r="G273" s="23"/>
      <c r="H273" s="16"/>
    </row>
    <row r="274" spans="1:8" ht="15.75">
      <c r="A274" s="31"/>
      <c r="B274" s="293"/>
      <c r="C274" s="151"/>
      <c r="D274" s="151"/>
      <c r="E274" s="17"/>
      <c r="F274" s="18"/>
      <c r="H274" s="18"/>
    </row>
    <row r="275" spans="1:8" ht="16.5" customHeight="1">
      <c r="A275" s="583" t="s">
        <v>362</v>
      </c>
      <c r="B275" s="583"/>
      <c r="C275" s="583"/>
      <c r="D275" s="583"/>
      <c r="E275" s="583"/>
      <c r="F275" s="583"/>
      <c r="G275" s="583"/>
      <c r="H275" s="583"/>
    </row>
    <row r="276" spans="1:8" ht="27.75">
      <c r="A276" s="310"/>
      <c r="B276" s="311"/>
      <c r="C276" s="310"/>
      <c r="D276" s="310"/>
      <c r="E276" s="310"/>
      <c r="F276" s="310"/>
      <c r="G276" s="310"/>
      <c r="H276" s="310"/>
    </row>
    <row r="277" spans="1:8" ht="15.75">
      <c r="A277" s="312" t="s">
        <v>59</v>
      </c>
      <c r="B277" s="313" t="s">
        <v>14</v>
      </c>
      <c r="C277" s="164"/>
      <c r="D277" s="164"/>
      <c r="E277" s="164"/>
      <c r="F277" s="164"/>
      <c r="G277" s="314" t="s">
        <v>9</v>
      </c>
      <c r="H277" s="315">
        <f>H239</f>
        <v>0</v>
      </c>
    </row>
    <row r="278" spans="1:8" ht="15.75">
      <c r="A278" s="312" t="s">
        <v>60</v>
      </c>
      <c r="B278" s="313" t="s">
        <v>292</v>
      </c>
      <c r="C278" s="164"/>
      <c r="D278" s="164"/>
      <c r="E278" s="164"/>
      <c r="F278" s="164"/>
      <c r="G278" s="314" t="s">
        <v>9</v>
      </c>
      <c r="H278" s="315">
        <f>H248</f>
        <v>0</v>
      </c>
    </row>
    <row r="279" spans="1:8" ht="15.75">
      <c r="A279" s="312" t="s">
        <v>61</v>
      </c>
      <c r="B279" s="313" t="s">
        <v>363</v>
      </c>
      <c r="C279" s="164"/>
      <c r="D279" s="164"/>
      <c r="E279" s="164"/>
      <c r="F279" s="164"/>
      <c r="G279" s="314" t="s">
        <v>9</v>
      </c>
      <c r="H279" s="315">
        <f>H266</f>
        <v>0</v>
      </c>
    </row>
    <row r="280" spans="1:8" ht="15.75">
      <c r="A280" s="312" t="s">
        <v>63</v>
      </c>
      <c r="B280" s="593" t="s">
        <v>312</v>
      </c>
      <c r="C280" s="593"/>
      <c r="D280" s="593"/>
      <c r="E280" s="593"/>
      <c r="F280" s="593"/>
      <c r="G280" s="314" t="s">
        <v>9</v>
      </c>
      <c r="H280" s="315">
        <f>H272</f>
        <v>0</v>
      </c>
    </row>
    <row r="281" spans="1:8" ht="16.5">
      <c r="A281" s="316"/>
      <c r="B281" s="594" t="s">
        <v>67</v>
      </c>
      <c r="C281" s="594"/>
      <c r="D281" s="594"/>
      <c r="E281" s="327" t="s">
        <v>9</v>
      </c>
      <c r="F281" s="595">
        <f>SUM(H277:H280)</f>
        <v>0</v>
      </c>
      <c r="G281" s="595"/>
      <c r="H281" s="595"/>
    </row>
    <row r="282" spans="1:8" ht="17.25" thickBot="1">
      <c r="A282" s="318"/>
      <c r="B282" s="582" t="s">
        <v>84</v>
      </c>
      <c r="C282" s="582"/>
      <c r="D282" s="582"/>
      <c r="E282" s="329" t="s">
        <v>9</v>
      </c>
      <c r="F282" s="586">
        <f>F281*0.25</f>
        <v>0</v>
      </c>
      <c r="G282" s="586"/>
      <c r="H282" s="586"/>
    </row>
    <row r="283" spans="1:8" ht="17.25" thickBot="1">
      <c r="A283" s="318"/>
      <c r="B283" s="582" t="s">
        <v>68</v>
      </c>
      <c r="C283" s="582"/>
      <c r="D283" s="582"/>
      <c r="E283" s="329" t="s">
        <v>9</v>
      </c>
      <c r="F283" s="587">
        <f>SUM(F281:F282)</f>
        <v>0</v>
      </c>
      <c r="G283" s="588"/>
      <c r="H283" s="589"/>
    </row>
    <row r="284" spans="1:8" ht="15.75">
      <c r="A284" s="31"/>
      <c r="B284" s="293"/>
      <c r="C284" s="151"/>
      <c r="D284" s="151"/>
      <c r="E284" s="17"/>
      <c r="F284" s="18"/>
      <c r="H284" s="18"/>
    </row>
    <row r="285" spans="1:8" ht="20.25">
      <c r="A285" s="590" t="s">
        <v>364</v>
      </c>
      <c r="B285" s="590"/>
      <c r="C285" s="590"/>
      <c r="D285" s="590"/>
      <c r="E285" s="590"/>
      <c r="F285" s="590"/>
      <c r="G285" s="590"/>
      <c r="H285" s="590"/>
    </row>
    <row r="287" spans="1:5" ht="15.75">
      <c r="A287" s="56" t="s">
        <v>127</v>
      </c>
      <c r="B287" s="276" t="s">
        <v>365</v>
      </c>
      <c r="C287" s="277"/>
      <c r="D287" s="278"/>
      <c r="E287" s="279"/>
    </row>
    <row r="288" spans="1:8" ht="15.75">
      <c r="A288" s="31"/>
      <c r="B288" s="280"/>
      <c r="C288" s="22"/>
      <c r="D288" s="22"/>
      <c r="E288" s="23"/>
      <c r="F288" s="16"/>
      <c r="G288" s="16"/>
      <c r="H288" s="16"/>
    </row>
    <row r="289" spans="1:8" ht="63.75">
      <c r="A289" s="27" t="s">
        <v>31</v>
      </c>
      <c r="B289" s="185" t="s">
        <v>366</v>
      </c>
      <c r="D289" s="17" t="s">
        <v>72</v>
      </c>
      <c r="E289" s="17" t="s">
        <v>8</v>
      </c>
      <c r="F289" s="18"/>
      <c r="G289" s="19" t="s">
        <v>9</v>
      </c>
      <c r="H289" s="18">
        <f>F289</f>
        <v>0</v>
      </c>
    </row>
    <row r="290" spans="1:8" ht="12.75">
      <c r="A290" s="281"/>
      <c r="B290" s="282"/>
      <c r="C290" s="283"/>
      <c r="D290" s="283"/>
      <c r="E290" s="283"/>
      <c r="F290" s="283"/>
      <c r="G290" s="284"/>
      <c r="H290" s="285"/>
    </row>
    <row r="291" spans="1:7" ht="25.5">
      <c r="A291" s="27" t="s">
        <v>30</v>
      </c>
      <c r="B291" s="185" t="s">
        <v>367</v>
      </c>
      <c r="C291" s="20"/>
      <c r="E291" s="20"/>
      <c r="G291" s="20"/>
    </row>
    <row r="292" spans="1:8" ht="12.75">
      <c r="A292" s="27"/>
      <c r="B292" s="286" t="s">
        <v>368</v>
      </c>
      <c r="D292" s="17"/>
      <c r="E292" s="17"/>
      <c r="F292" s="18"/>
      <c r="H292" s="18"/>
    </row>
    <row r="293" spans="1:8" ht="25.5">
      <c r="A293" s="27"/>
      <c r="B293" s="286" t="s">
        <v>369</v>
      </c>
      <c r="D293" s="17"/>
      <c r="E293" s="17"/>
      <c r="F293" s="18"/>
      <c r="H293" s="18"/>
    </row>
    <row r="294" spans="1:8" ht="38.25">
      <c r="A294" s="27"/>
      <c r="B294" s="286" t="s">
        <v>370</v>
      </c>
      <c r="D294" s="17"/>
      <c r="E294" s="17"/>
      <c r="F294" s="18"/>
      <c r="H294" s="18"/>
    </row>
    <row r="295" spans="1:8" ht="12.75">
      <c r="A295" s="27"/>
      <c r="B295" s="286" t="s">
        <v>371</v>
      </c>
      <c r="D295" s="17"/>
      <c r="E295" s="17"/>
      <c r="F295" s="18"/>
      <c r="H295" s="18"/>
    </row>
    <row r="296" spans="1:8" ht="38.25">
      <c r="A296" s="27"/>
      <c r="B296" s="286" t="s">
        <v>372</v>
      </c>
      <c r="D296" s="17"/>
      <c r="E296" s="17"/>
      <c r="F296" s="18"/>
      <c r="H296" s="18"/>
    </row>
    <row r="297" spans="1:8" ht="12.75">
      <c r="A297" s="27"/>
      <c r="B297" s="286" t="s">
        <v>373</v>
      </c>
      <c r="D297" s="17"/>
      <c r="E297" s="17"/>
      <c r="F297" s="18"/>
      <c r="H297" s="18"/>
    </row>
    <row r="298" spans="1:8" ht="25.5">
      <c r="A298" s="27"/>
      <c r="B298" s="286" t="s">
        <v>374</v>
      </c>
      <c r="D298" s="17"/>
      <c r="E298" s="17"/>
      <c r="F298" s="18"/>
      <c r="H298" s="18"/>
    </row>
    <row r="299" spans="1:8" ht="25.5">
      <c r="A299" s="27"/>
      <c r="B299" s="286" t="s">
        <v>375</v>
      </c>
      <c r="D299" s="17"/>
      <c r="E299" s="17"/>
      <c r="F299" s="18"/>
      <c r="H299" s="18"/>
    </row>
    <row r="300" spans="1:8" ht="25.5">
      <c r="A300" s="27"/>
      <c r="B300" s="286" t="s">
        <v>376</v>
      </c>
      <c r="D300" s="17"/>
      <c r="E300" s="17"/>
      <c r="F300" s="18"/>
      <c r="H300" s="18"/>
    </row>
    <row r="301" spans="1:8" ht="38.25">
      <c r="A301" s="27"/>
      <c r="B301" s="286" t="s">
        <v>377</v>
      </c>
      <c r="D301" s="17" t="s">
        <v>72</v>
      </c>
      <c r="E301" s="17" t="s">
        <v>8</v>
      </c>
      <c r="F301" s="18"/>
      <c r="G301" s="19" t="s">
        <v>9</v>
      </c>
      <c r="H301" s="18">
        <f>F301</f>
        <v>0</v>
      </c>
    </row>
    <row r="302" spans="1:8" ht="15.75">
      <c r="A302" s="287" t="s">
        <v>28</v>
      </c>
      <c r="B302" s="591" t="s">
        <v>70</v>
      </c>
      <c r="C302" s="591"/>
      <c r="D302" s="591"/>
      <c r="E302" s="288"/>
      <c r="F302" s="289"/>
      <c r="G302" s="288" t="s">
        <v>9</v>
      </c>
      <c r="H302" s="289">
        <f>SUM(H289:H301)</f>
        <v>0</v>
      </c>
    </row>
    <row r="303" spans="1:8" ht="17.25" customHeight="1">
      <c r="A303" s="44"/>
      <c r="B303" s="34"/>
      <c r="C303" s="34"/>
      <c r="D303" s="34"/>
      <c r="E303" s="23"/>
      <c r="F303" s="290"/>
      <c r="G303" s="23"/>
      <c r="H303" s="290"/>
    </row>
    <row r="304" spans="1:8" ht="12.75">
      <c r="A304" s="27"/>
      <c r="B304" s="286"/>
      <c r="D304" s="17"/>
      <c r="E304" s="17"/>
      <c r="F304" s="18"/>
      <c r="H304" s="18"/>
    </row>
    <row r="305" spans="1:8" ht="15.75">
      <c r="A305" s="31" t="s">
        <v>27</v>
      </c>
      <c r="B305" s="300" t="s">
        <v>378</v>
      </c>
      <c r="C305" s="301"/>
      <c r="D305" s="301"/>
      <c r="E305" s="17"/>
      <c r="F305" s="18"/>
      <c r="H305" s="18">
        <f>D305*F305</f>
        <v>0</v>
      </c>
    </row>
    <row r="306" spans="1:8" ht="15.75">
      <c r="A306" s="31"/>
      <c r="B306" s="300"/>
      <c r="C306" s="301"/>
      <c r="D306" s="301"/>
      <c r="E306" s="17"/>
      <c r="F306" s="18"/>
      <c r="H306" s="18"/>
    </row>
    <row r="307" spans="1:8" ht="216.75">
      <c r="A307" s="27" t="s">
        <v>15</v>
      </c>
      <c r="B307" s="185" t="s">
        <v>379</v>
      </c>
      <c r="D307" s="17"/>
      <c r="E307" s="17"/>
      <c r="F307" s="18"/>
      <c r="H307" s="18"/>
    </row>
    <row r="308" spans="1:8" ht="12.75">
      <c r="A308" s="27"/>
      <c r="B308" s="286" t="s">
        <v>380</v>
      </c>
      <c r="C308" s="19" t="s">
        <v>6</v>
      </c>
      <c r="D308" s="17">
        <v>4.6</v>
      </c>
      <c r="E308" s="17" t="s">
        <v>8</v>
      </c>
      <c r="F308" s="18"/>
      <c r="G308" s="19" t="s">
        <v>9</v>
      </c>
      <c r="H308" s="18">
        <f>F308*D308</f>
        <v>0</v>
      </c>
    </row>
    <row r="309" spans="1:8" ht="12.75">
      <c r="A309" s="27"/>
      <c r="B309" s="286" t="s">
        <v>381</v>
      </c>
      <c r="C309" s="19" t="s">
        <v>6</v>
      </c>
      <c r="D309" s="17">
        <v>6.5</v>
      </c>
      <c r="E309" s="17" t="s">
        <v>8</v>
      </c>
      <c r="F309" s="18"/>
      <c r="G309" s="19" t="s">
        <v>9</v>
      </c>
      <c r="H309" s="18">
        <f>F309*D309</f>
        <v>0</v>
      </c>
    </row>
    <row r="310" spans="1:8" ht="119.25" customHeight="1">
      <c r="A310" s="27" t="s">
        <v>152</v>
      </c>
      <c r="B310" s="185" t="s">
        <v>382</v>
      </c>
      <c r="D310" s="17"/>
      <c r="E310" s="17"/>
      <c r="F310" s="18"/>
      <c r="H310" s="18"/>
    </row>
    <row r="311" spans="1:8" ht="12.75">
      <c r="A311" s="27"/>
      <c r="B311" s="286" t="s">
        <v>383</v>
      </c>
      <c r="C311" s="19" t="s">
        <v>6</v>
      </c>
      <c r="D311" s="17">
        <f>D308</f>
        <v>4.6</v>
      </c>
      <c r="E311" s="17" t="s">
        <v>8</v>
      </c>
      <c r="F311" s="18"/>
      <c r="G311" s="19" t="s">
        <v>9</v>
      </c>
      <c r="H311" s="18">
        <f>F311*D311</f>
        <v>0</v>
      </c>
    </row>
    <row r="312" spans="1:8" ht="12.75">
      <c r="A312" s="27"/>
      <c r="B312" s="286" t="s">
        <v>384</v>
      </c>
      <c r="C312" s="19" t="s">
        <v>6</v>
      </c>
      <c r="D312" s="17">
        <f>D309</f>
        <v>6.5</v>
      </c>
      <c r="E312" s="17" t="s">
        <v>8</v>
      </c>
      <c r="F312" s="18"/>
      <c r="G312" s="19" t="s">
        <v>9</v>
      </c>
      <c r="H312" s="18">
        <f>F312*D312</f>
        <v>0</v>
      </c>
    </row>
    <row r="313" spans="1:8" ht="12.75">
      <c r="A313" s="27"/>
      <c r="B313" s="286"/>
      <c r="D313" s="17"/>
      <c r="E313" s="17"/>
      <c r="F313" s="18"/>
      <c r="H313" s="18"/>
    </row>
    <row r="314" spans="1:8" ht="216.75">
      <c r="A314" s="27" t="s">
        <v>156</v>
      </c>
      <c r="B314" s="185" t="s">
        <v>385</v>
      </c>
      <c r="D314" s="17"/>
      <c r="E314" s="17"/>
      <c r="F314" s="18"/>
      <c r="H314" s="18"/>
    </row>
    <row r="315" spans="1:8" ht="12.75">
      <c r="A315" s="27"/>
      <c r="B315" s="286" t="s">
        <v>381</v>
      </c>
      <c r="C315" s="19" t="s">
        <v>6</v>
      </c>
      <c r="D315" s="17">
        <v>1</v>
      </c>
      <c r="E315" s="17" t="s">
        <v>8</v>
      </c>
      <c r="F315" s="18"/>
      <c r="G315" s="19" t="s">
        <v>9</v>
      </c>
      <c r="H315" s="18">
        <f>F315*D315</f>
        <v>0</v>
      </c>
    </row>
    <row r="316" spans="1:8" ht="12.75">
      <c r="A316" s="27"/>
      <c r="B316" s="286"/>
      <c r="D316" s="17"/>
      <c r="E316" s="17"/>
      <c r="F316" s="18"/>
      <c r="H316" s="18"/>
    </row>
    <row r="317" spans="1:8" ht="140.25">
      <c r="A317" s="27" t="s">
        <v>157</v>
      </c>
      <c r="B317" s="185" t="s">
        <v>386</v>
      </c>
      <c r="D317" s="17"/>
      <c r="E317" s="17"/>
      <c r="F317" s="18"/>
      <c r="H317" s="18"/>
    </row>
    <row r="318" spans="1:8" ht="12.75">
      <c r="A318" s="27"/>
      <c r="B318" s="286" t="s">
        <v>384</v>
      </c>
      <c r="C318" s="19" t="s">
        <v>6</v>
      </c>
      <c r="D318" s="17">
        <v>1</v>
      </c>
      <c r="E318" s="17" t="s">
        <v>8</v>
      </c>
      <c r="F318" s="18"/>
      <c r="G318" s="19" t="s">
        <v>9</v>
      </c>
      <c r="H318" s="18">
        <f>F318*D318</f>
        <v>0</v>
      </c>
    </row>
    <row r="319" spans="1:8" ht="12.75">
      <c r="A319" s="27"/>
      <c r="B319" s="286"/>
      <c r="D319" s="17"/>
      <c r="E319" s="17"/>
      <c r="F319" s="18"/>
      <c r="H319" s="18"/>
    </row>
    <row r="320" spans="1:8" ht="38.25">
      <c r="A320" s="27" t="s">
        <v>189</v>
      </c>
      <c r="B320" s="185" t="s">
        <v>387</v>
      </c>
      <c r="D320" s="17"/>
      <c r="E320" s="17"/>
      <c r="F320" s="18"/>
      <c r="H320" s="18"/>
    </row>
    <row r="321" spans="1:8" ht="12.75">
      <c r="A321" s="27"/>
      <c r="B321" s="286" t="s">
        <v>388</v>
      </c>
      <c r="C321" s="19" t="s">
        <v>12</v>
      </c>
      <c r="D321" s="17">
        <v>5</v>
      </c>
      <c r="E321" s="17" t="s">
        <v>8</v>
      </c>
      <c r="F321" s="18"/>
      <c r="G321" s="19" t="s">
        <v>9</v>
      </c>
      <c r="H321" s="18">
        <f>F321*D321</f>
        <v>0</v>
      </c>
    </row>
    <row r="322" spans="1:8" ht="12.75">
      <c r="A322" s="27"/>
      <c r="B322" s="286"/>
      <c r="D322" s="17"/>
      <c r="E322" s="17"/>
      <c r="F322" s="18"/>
      <c r="H322" s="18"/>
    </row>
    <row r="323" spans="1:8" ht="38.25">
      <c r="A323" s="27" t="s">
        <v>190</v>
      </c>
      <c r="B323" s="185" t="s">
        <v>389</v>
      </c>
      <c r="D323" s="17"/>
      <c r="E323" s="17"/>
      <c r="F323" s="18"/>
      <c r="H323" s="18"/>
    </row>
    <row r="324" spans="1:8" ht="12.75">
      <c r="A324" s="27"/>
      <c r="B324" s="286" t="s">
        <v>390</v>
      </c>
      <c r="C324" s="19" t="s">
        <v>12</v>
      </c>
      <c r="D324" s="17">
        <v>1</v>
      </c>
      <c r="E324" s="17" t="s">
        <v>8</v>
      </c>
      <c r="F324" s="18"/>
      <c r="G324" s="19" t="s">
        <v>9</v>
      </c>
      <c r="H324" s="18">
        <f>F324*D324</f>
        <v>0</v>
      </c>
    </row>
    <row r="325" spans="1:8" ht="12.75">
      <c r="A325" s="27"/>
      <c r="B325" s="286"/>
      <c r="D325" s="17"/>
      <c r="E325" s="17"/>
      <c r="F325" s="18"/>
      <c r="H325" s="18"/>
    </row>
    <row r="326" spans="1:8" ht="15.75">
      <c r="A326" s="287" t="s">
        <v>27</v>
      </c>
      <c r="B326" s="308" t="s">
        <v>391</v>
      </c>
      <c r="C326" s="309"/>
      <c r="D326" s="309"/>
      <c r="E326" s="298"/>
      <c r="F326" s="299"/>
      <c r="G326" s="288" t="s">
        <v>9</v>
      </c>
      <c r="H326" s="299">
        <f>SUM(H307:H324)</f>
        <v>0</v>
      </c>
    </row>
    <row r="327" spans="1:8" ht="15.75">
      <c r="A327" s="44"/>
      <c r="B327" s="325"/>
      <c r="C327" s="326"/>
      <c r="D327" s="326"/>
      <c r="E327" s="20"/>
      <c r="F327" s="16"/>
      <c r="G327" s="23"/>
      <c r="H327" s="16"/>
    </row>
    <row r="328" spans="1:8" ht="15.75">
      <c r="A328" s="44"/>
      <c r="B328" s="325"/>
      <c r="C328" s="326"/>
      <c r="D328" s="326"/>
      <c r="E328" s="20"/>
      <c r="F328" s="16"/>
      <c r="G328" s="23"/>
      <c r="H328" s="16"/>
    </row>
    <row r="329" spans="1:8" ht="15.75">
      <c r="A329" s="44"/>
      <c r="B329" s="325"/>
      <c r="C329" s="326"/>
      <c r="D329" s="326"/>
      <c r="E329" s="20"/>
      <c r="F329" s="16"/>
      <c r="G329" s="23"/>
      <c r="H329" s="16"/>
    </row>
    <row r="330" spans="1:8" ht="15.75">
      <c r="A330" s="31" t="s">
        <v>25</v>
      </c>
      <c r="B330" s="300" t="s">
        <v>392</v>
      </c>
      <c r="C330" s="301"/>
      <c r="D330" s="301"/>
      <c r="E330" s="17"/>
      <c r="F330" s="18"/>
      <c r="H330" s="18"/>
    </row>
    <row r="331" spans="1:8" ht="15.75">
      <c r="A331" s="31"/>
      <c r="B331" s="300"/>
      <c r="C331" s="301"/>
      <c r="D331" s="301"/>
      <c r="E331" s="17"/>
      <c r="F331" s="18"/>
      <c r="H331" s="18"/>
    </row>
    <row r="332" spans="1:8" ht="221.25" customHeight="1">
      <c r="A332" s="27" t="s">
        <v>20</v>
      </c>
      <c r="B332" s="185" t="s">
        <v>393</v>
      </c>
      <c r="D332" s="17"/>
      <c r="E332" s="17"/>
      <c r="F332" s="18"/>
      <c r="H332" s="18"/>
    </row>
    <row r="333" spans="1:8" ht="12.75">
      <c r="A333" s="27"/>
      <c r="B333" s="332" t="s">
        <v>394</v>
      </c>
      <c r="C333" s="19" t="s">
        <v>6</v>
      </c>
      <c r="D333" s="17">
        <v>2.8</v>
      </c>
      <c r="E333" s="17" t="s">
        <v>8</v>
      </c>
      <c r="F333" s="18"/>
      <c r="G333" s="19" t="s">
        <v>9</v>
      </c>
      <c r="H333" s="18">
        <f>D333*F333</f>
        <v>0</v>
      </c>
    </row>
    <row r="334" spans="1:8" ht="15.75">
      <c r="A334" s="31"/>
      <c r="B334" s="332" t="s">
        <v>395</v>
      </c>
      <c r="C334" s="19" t="s">
        <v>6</v>
      </c>
      <c r="D334" s="17">
        <v>1</v>
      </c>
      <c r="E334" s="17" t="s">
        <v>8</v>
      </c>
      <c r="F334" s="18"/>
      <c r="G334" s="19" t="s">
        <v>9</v>
      </c>
      <c r="H334" s="18">
        <f>D334*F334</f>
        <v>0</v>
      </c>
    </row>
    <row r="335" spans="1:8" ht="15.75">
      <c r="A335" s="31"/>
      <c r="B335" s="293"/>
      <c r="C335" s="151"/>
      <c r="D335" s="151"/>
      <c r="E335" s="17"/>
      <c r="F335" s="18"/>
      <c r="H335" s="18"/>
    </row>
    <row r="336" spans="1:8" ht="63.75">
      <c r="A336" s="27" t="s">
        <v>21</v>
      </c>
      <c r="B336" s="185" t="s">
        <v>396</v>
      </c>
      <c r="C336" s="19" t="s">
        <v>12</v>
      </c>
      <c r="D336" s="17">
        <v>1</v>
      </c>
      <c r="E336" s="17" t="s">
        <v>8</v>
      </c>
      <c r="F336" s="18"/>
      <c r="G336" s="19" t="s">
        <v>9</v>
      </c>
      <c r="H336" s="18">
        <f>D336*F336</f>
        <v>0</v>
      </c>
    </row>
    <row r="337" spans="1:8" ht="15.75">
      <c r="A337" s="31"/>
      <c r="B337" s="293"/>
      <c r="C337" s="151"/>
      <c r="D337" s="151"/>
      <c r="E337" s="17"/>
      <c r="F337" s="18"/>
      <c r="H337" s="18"/>
    </row>
    <row r="338" spans="1:8" ht="51">
      <c r="A338" s="27" t="s">
        <v>33</v>
      </c>
      <c r="B338" s="185" t="s">
        <v>397</v>
      </c>
      <c r="C338" s="19" t="s">
        <v>12</v>
      </c>
      <c r="D338" s="17">
        <v>1</v>
      </c>
      <c r="E338" s="17" t="s">
        <v>8</v>
      </c>
      <c r="F338" s="18"/>
      <c r="G338" s="19" t="s">
        <v>9</v>
      </c>
      <c r="H338" s="18">
        <f>D338*F338</f>
        <v>0</v>
      </c>
    </row>
    <row r="339" spans="1:8" ht="12.75">
      <c r="A339" s="27"/>
      <c r="B339" s="185"/>
      <c r="D339" s="17"/>
      <c r="E339" s="17"/>
      <c r="F339" s="18"/>
      <c r="H339" s="18"/>
    </row>
    <row r="340" spans="1:8" ht="15.75">
      <c r="A340" s="333" t="s">
        <v>25</v>
      </c>
      <c r="B340" s="334" t="s">
        <v>398</v>
      </c>
      <c r="C340" s="309"/>
      <c r="D340" s="309"/>
      <c r="E340" s="298"/>
      <c r="F340" s="299"/>
      <c r="G340" s="288" t="s">
        <v>9</v>
      </c>
      <c r="H340" s="299">
        <f>SUM(H332:H339)</f>
        <v>0</v>
      </c>
    </row>
    <row r="341" spans="1:8" ht="15.75">
      <c r="A341" s="335"/>
      <c r="B341" s="336"/>
      <c r="C341" s="326"/>
      <c r="D341" s="326"/>
      <c r="E341" s="20"/>
      <c r="F341" s="16"/>
      <c r="G341" s="23"/>
      <c r="H341" s="16"/>
    </row>
    <row r="342" spans="1:8" ht="15.75">
      <c r="A342" s="31"/>
      <c r="B342" s="293"/>
      <c r="C342" s="151"/>
      <c r="D342" s="151"/>
      <c r="E342" s="17"/>
      <c r="F342" s="18"/>
      <c r="H342" s="18"/>
    </row>
    <row r="343" spans="1:8" ht="15.75">
      <c r="A343" s="31" t="s">
        <v>51</v>
      </c>
      <c r="B343" s="300" t="s">
        <v>399</v>
      </c>
      <c r="C343" s="301"/>
      <c r="D343" s="301"/>
      <c r="E343" s="17"/>
      <c r="F343" s="18"/>
      <c r="H343" s="18">
        <f>D343*F343</f>
        <v>0</v>
      </c>
    </row>
    <row r="344" spans="1:8" ht="15.75">
      <c r="A344" s="31"/>
      <c r="B344" s="300"/>
      <c r="C344" s="301"/>
      <c r="D344" s="301"/>
      <c r="E344" s="17"/>
      <c r="F344" s="18"/>
      <c r="H344" s="18"/>
    </row>
    <row r="345" spans="1:8" ht="153">
      <c r="A345" s="27" t="s">
        <v>37</v>
      </c>
      <c r="B345" s="5" t="s">
        <v>400</v>
      </c>
      <c r="C345" s="2" t="s">
        <v>12</v>
      </c>
      <c r="D345" s="6">
        <v>1</v>
      </c>
      <c r="E345" s="6" t="s">
        <v>8</v>
      </c>
      <c r="F345" s="7"/>
      <c r="G345" s="2" t="s">
        <v>9</v>
      </c>
      <c r="H345" s="7">
        <f>F345*D345</f>
        <v>0</v>
      </c>
    </row>
    <row r="346" spans="1:8" ht="15.75">
      <c r="A346" s="31"/>
      <c r="B346" s="293"/>
      <c r="C346" s="151"/>
      <c r="D346" s="151"/>
      <c r="E346" s="17"/>
      <c r="F346" s="18"/>
      <c r="H346" s="18"/>
    </row>
    <row r="347" spans="1:8" ht="168" customHeight="1">
      <c r="A347" s="27" t="s">
        <v>39</v>
      </c>
      <c r="B347" s="185" t="s">
        <v>401</v>
      </c>
      <c r="D347" s="17"/>
      <c r="E347" s="17"/>
      <c r="F347" s="18"/>
      <c r="H347" s="18"/>
    </row>
    <row r="348" spans="1:8" ht="12.75">
      <c r="A348" s="27"/>
      <c r="B348" s="337" t="s">
        <v>402</v>
      </c>
      <c r="C348" s="19" t="s">
        <v>12</v>
      </c>
      <c r="D348" s="17">
        <v>1</v>
      </c>
      <c r="E348" s="17" t="s">
        <v>8</v>
      </c>
      <c r="F348" s="18"/>
      <c r="G348" s="19" t="s">
        <v>9</v>
      </c>
      <c r="H348" s="18">
        <f>F348*D348</f>
        <v>0</v>
      </c>
    </row>
    <row r="349" spans="1:8" ht="12.75">
      <c r="A349" s="27"/>
      <c r="B349" s="337"/>
      <c r="D349" s="17"/>
      <c r="E349" s="17"/>
      <c r="F349" s="18"/>
      <c r="H349" s="18"/>
    </row>
    <row r="350" spans="1:8" ht="51">
      <c r="A350" s="27" t="s">
        <v>40</v>
      </c>
      <c r="B350" s="337" t="s">
        <v>403</v>
      </c>
      <c r="C350" s="19" t="s">
        <v>12</v>
      </c>
      <c r="D350" s="17">
        <v>1</v>
      </c>
      <c r="E350" s="17" t="s">
        <v>8</v>
      </c>
      <c r="F350" s="18"/>
      <c r="G350" s="19" t="s">
        <v>9</v>
      </c>
      <c r="H350" s="18">
        <f>F350*D350</f>
        <v>0</v>
      </c>
    </row>
    <row r="351" spans="1:8" ht="12.75">
      <c r="A351" s="27"/>
      <c r="B351" s="20"/>
      <c r="D351" s="17"/>
      <c r="E351" s="17"/>
      <c r="F351" s="18"/>
      <c r="H351" s="18"/>
    </row>
    <row r="352" spans="1:8" ht="89.25">
      <c r="A352" s="27" t="s">
        <v>41</v>
      </c>
      <c r="B352" s="185" t="s">
        <v>404</v>
      </c>
      <c r="C352" s="19" t="s">
        <v>12</v>
      </c>
      <c r="D352" s="17">
        <v>1</v>
      </c>
      <c r="E352" s="17" t="s">
        <v>8</v>
      </c>
      <c r="F352" s="18"/>
      <c r="G352" s="19" t="s">
        <v>9</v>
      </c>
      <c r="H352" s="18">
        <f>F352*D352</f>
        <v>0</v>
      </c>
    </row>
    <row r="354" spans="1:8" ht="15.75">
      <c r="A354" s="333" t="s">
        <v>51</v>
      </c>
      <c r="B354" s="334" t="s">
        <v>405</v>
      </c>
      <c r="C354" s="309"/>
      <c r="D354" s="309"/>
      <c r="E354" s="298"/>
      <c r="F354" s="299"/>
      <c r="G354" s="288" t="s">
        <v>9</v>
      </c>
      <c r="H354" s="299">
        <f>SUM(H345:H353)</f>
        <v>0</v>
      </c>
    </row>
    <row r="355" spans="1:8" ht="15.75">
      <c r="A355" s="335"/>
      <c r="B355" s="336"/>
      <c r="C355" s="326"/>
      <c r="D355" s="326"/>
      <c r="E355" s="20"/>
      <c r="F355" s="16"/>
      <c r="G355" s="23"/>
      <c r="H355" s="16"/>
    </row>
    <row r="356" spans="1:8" ht="15.75">
      <c r="A356" s="31" t="s">
        <v>106</v>
      </c>
      <c r="B356" s="300" t="s">
        <v>312</v>
      </c>
      <c r="C356" s="301"/>
      <c r="D356" s="301"/>
      <c r="E356" s="20"/>
      <c r="F356" s="16"/>
      <c r="G356" s="23"/>
      <c r="H356" s="16"/>
    </row>
    <row r="357" spans="1:8" ht="15.75">
      <c r="A357" s="31"/>
      <c r="B357" s="300"/>
      <c r="C357" s="301"/>
      <c r="D357" s="301"/>
      <c r="E357" s="20"/>
      <c r="F357" s="16"/>
      <c r="G357" s="23"/>
      <c r="H357" s="16"/>
    </row>
    <row r="358" spans="1:8" ht="89.25">
      <c r="A358" s="27" t="s">
        <v>54</v>
      </c>
      <c r="B358" s="185" t="s">
        <v>406</v>
      </c>
      <c r="D358" s="17" t="s">
        <v>72</v>
      </c>
      <c r="E358" s="17"/>
      <c r="F358" s="18"/>
      <c r="G358" s="19" t="s">
        <v>9</v>
      </c>
      <c r="H358" s="18">
        <f>F358</f>
        <v>0</v>
      </c>
    </row>
    <row r="359" spans="1:8" ht="12.75">
      <c r="A359" s="27"/>
      <c r="B359" s="185"/>
      <c r="D359" s="17"/>
      <c r="E359" s="17"/>
      <c r="F359" s="18"/>
      <c r="H359" s="18"/>
    </row>
    <row r="360" spans="1:8" ht="82.5" customHeight="1">
      <c r="A360" s="27" t="s">
        <v>45</v>
      </c>
      <c r="B360" s="185" t="s">
        <v>407</v>
      </c>
      <c r="D360" s="17" t="s">
        <v>72</v>
      </c>
      <c r="E360" s="17"/>
      <c r="F360" s="18"/>
      <c r="G360" s="19" t="s">
        <v>9</v>
      </c>
      <c r="H360" s="18">
        <f>F360</f>
        <v>0</v>
      </c>
    </row>
    <row r="361" spans="1:8" ht="12.75">
      <c r="A361" s="27"/>
      <c r="B361" s="185"/>
      <c r="D361" s="17"/>
      <c r="E361" s="17"/>
      <c r="F361" s="18"/>
      <c r="H361" s="18"/>
    </row>
    <row r="362" spans="1:8" ht="102">
      <c r="A362" s="27" t="s">
        <v>81</v>
      </c>
      <c r="B362" s="185" t="s">
        <v>408</v>
      </c>
      <c r="D362" s="17" t="s">
        <v>72</v>
      </c>
      <c r="E362" s="17"/>
      <c r="F362" s="18"/>
      <c r="G362" s="19" t="s">
        <v>9</v>
      </c>
      <c r="H362" s="18">
        <f>F362</f>
        <v>0</v>
      </c>
    </row>
    <row r="363" spans="1:8" ht="12.75">
      <c r="A363" s="27"/>
      <c r="B363" s="185"/>
      <c r="D363" s="17"/>
      <c r="E363" s="17"/>
      <c r="F363" s="18"/>
      <c r="H363" s="18"/>
    </row>
    <row r="364" spans="1:8" ht="102">
      <c r="A364" s="27" t="s">
        <v>82</v>
      </c>
      <c r="B364" s="185" t="s">
        <v>409</v>
      </c>
      <c r="D364" s="17" t="s">
        <v>72</v>
      </c>
      <c r="E364" s="17" t="s">
        <v>8</v>
      </c>
      <c r="F364" s="18"/>
      <c r="G364" s="19" t="s">
        <v>9</v>
      </c>
      <c r="H364" s="18">
        <f>F364</f>
        <v>0</v>
      </c>
    </row>
    <row r="365" spans="1:8" ht="12.75">
      <c r="A365" s="27"/>
      <c r="B365" s="185"/>
      <c r="D365" s="17"/>
      <c r="E365" s="17"/>
      <c r="F365" s="18"/>
      <c r="H365" s="18"/>
    </row>
    <row r="366" spans="1:8" ht="15.75">
      <c r="A366" s="287" t="s">
        <v>106</v>
      </c>
      <c r="B366" s="308" t="s">
        <v>336</v>
      </c>
      <c r="C366" s="309"/>
      <c r="D366" s="309"/>
      <c r="E366" s="298"/>
      <c r="F366" s="299"/>
      <c r="G366" s="288" t="s">
        <v>9</v>
      </c>
      <c r="H366" s="299">
        <f>SUM(H358:H365)</f>
        <v>0</v>
      </c>
    </row>
    <row r="367" spans="1:8" ht="15.75">
      <c r="A367" s="44"/>
      <c r="B367" s="325"/>
      <c r="C367" s="326"/>
      <c r="D367" s="326"/>
      <c r="E367" s="20"/>
      <c r="F367" s="16"/>
      <c r="G367" s="23"/>
      <c r="H367" s="16"/>
    </row>
    <row r="368" spans="1:8" ht="15.75">
      <c r="A368" s="44"/>
      <c r="B368" s="325"/>
      <c r="C368" s="326"/>
      <c r="D368" s="326"/>
      <c r="E368" s="20"/>
      <c r="F368" s="16"/>
      <c r="G368" s="23"/>
      <c r="H368" s="16"/>
    </row>
    <row r="369" spans="1:8" ht="15.75">
      <c r="A369" s="44"/>
      <c r="B369" s="325"/>
      <c r="C369" s="326"/>
      <c r="D369" s="326"/>
      <c r="E369" s="20"/>
      <c r="F369" s="16"/>
      <c r="G369" s="23"/>
      <c r="H369" s="16"/>
    </row>
    <row r="370" spans="1:8" ht="15.75">
      <c r="A370" s="44"/>
      <c r="B370" s="325"/>
      <c r="C370" s="326"/>
      <c r="D370" s="326"/>
      <c r="E370" s="20"/>
      <c r="F370" s="16"/>
      <c r="G370" s="23"/>
      <c r="H370" s="16"/>
    </row>
    <row r="371" spans="1:8" ht="18">
      <c r="A371" s="583" t="s">
        <v>410</v>
      </c>
      <c r="B371" s="583"/>
      <c r="C371" s="583"/>
      <c r="D371" s="583"/>
      <c r="E371" s="583"/>
      <c r="F371" s="583"/>
      <c r="G371" s="583"/>
      <c r="H371" s="583"/>
    </row>
    <row r="372" spans="1:8" ht="27.75">
      <c r="A372" s="310"/>
      <c r="B372" s="311"/>
      <c r="C372" s="310"/>
      <c r="D372" s="310"/>
      <c r="E372" s="310"/>
      <c r="F372" s="310"/>
      <c r="G372" s="310"/>
      <c r="H372" s="310"/>
    </row>
    <row r="373" spans="1:8" ht="15.75">
      <c r="A373" s="312" t="s">
        <v>59</v>
      </c>
      <c r="B373" s="313" t="s">
        <v>365</v>
      </c>
      <c r="C373" s="164"/>
      <c r="D373" s="164"/>
      <c r="E373" s="164"/>
      <c r="F373" s="164"/>
      <c r="G373" s="314" t="s">
        <v>9</v>
      </c>
      <c r="H373" s="315">
        <f>H302</f>
        <v>0</v>
      </c>
    </row>
    <row r="374" spans="1:8" ht="15.75">
      <c r="A374" s="312" t="s">
        <v>60</v>
      </c>
      <c r="B374" s="313" t="s">
        <v>378</v>
      </c>
      <c r="C374" s="164"/>
      <c r="D374" s="164"/>
      <c r="E374" s="164"/>
      <c r="F374" s="164"/>
      <c r="G374" s="314" t="s">
        <v>9</v>
      </c>
      <c r="H374" s="315">
        <f>H326</f>
        <v>0</v>
      </c>
    </row>
    <row r="375" spans="1:8" ht="15.75">
      <c r="A375" s="312" t="s">
        <v>61</v>
      </c>
      <c r="B375" s="313" t="s">
        <v>392</v>
      </c>
      <c r="C375" s="164"/>
      <c r="D375" s="164"/>
      <c r="E375" s="164"/>
      <c r="F375" s="164"/>
      <c r="G375" s="314" t="s">
        <v>9</v>
      </c>
      <c r="H375" s="315">
        <f>H340</f>
        <v>0</v>
      </c>
    </row>
    <row r="376" spans="1:8" ht="15.75">
      <c r="A376" s="312" t="s">
        <v>63</v>
      </c>
      <c r="B376" s="313" t="s">
        <v>399</v>
      </c>
      <c r="C376" s="164"/>
      <c r="D376" s="164"/>
      <c r="E376" s="164"/>
      <c r="F376" s="164"/>
      <c r="G376" s="314" t="s">
        <v>9</v>
      </c>
      <c r="H376" s="315">
        <f>H354</f>
        <v>0</v>
      </c>
    </row>
    <row r="377" spans="1:8" ht="15.75">
      <c r="A377" s="312" t="s">
        <v>64</v>
      </c>
      <c r="B377" s="584" t="s">
        <v>312</v>
      </c>
      <c r="C377" s="584"/>
      <c r="D377" s="584"/>
      <c r="E377" s="584"/>
      <c r="F377" s="584"/>
      <c r="G377" s="314" t="s">
        <v>9</v>
      </c>
      <c r="H377" s="315">
        <f>H366</f>
        <v>0</v>
      </c>
    </row>
    <row r="378" spans="1:8" ht="16.5">
      <c r="A378" s="316"/>
      <c r="B378" s="582" t="s">
        <v>67</v>
      </c>
      <c r="C378" s="582"/>
      <c r="D378" s="582"/>
      <c r="E378" s="582"/>
      <c r="F378" s="582"/>
      <c r="G378" s="327" t="s">
        <v>9</v>
      </c>
      <c r="H378" s="338">
        <f>SUM(H373:H377)</f>
        <v>0</v>
      </c>
    </row>
    <row r="379" spans="1:8" ht="17.25" thickBot="1">
      <c r="A379" s="318"/>
      <c r="B379" s="582" t="s">
        <v>84</v>
      </c>
      <c r="C379" s="582"/>
      <c r="D379" s="582"/>
      <c r="E379" s="582"/>
      <c r="F379" s="582"/>
      <c r="G379" s="329" t="s">
        <v>9</v>
      </c>
      <c r="H379" s="339">
        <f>H378*0.25</f>
        <v>0</v>
      </c>
    </row>
    <row r="380" spans="1:8" ht="17.25" thickBot="1">
      <c r="A380" s="318"/>
      <c r="B380" s="582" t="s">
        <v>68</v>
      </c>
      <c r="C380" s="582"/>
      <c r="D380" s="582"/>
      <c r="E380" s="582"/>
      <c r="F380" s="582"/>
      <c r="G380" s="329" t="s">
        <v>9</v>
      </c>
      <c r="H380" s="340">
        <f>SUM(H378:H379)</f>
        <v>0</v>
      </c>
    </row>
    <row r="381" spans="1:8" ht="18.75">
      <c r="A381" s="318"/>
      <c r="B381" s="341"/>
      <c r="C381" s="107"/>
      <c r="D381" s="107"/>
      <c r="E381" s="319"/>
      <c r="F381" s="109"/>
      <c r="G381" s="109"/>
      <c r="H381" s="109"/>
    </row>
    <row r="382" spans="1:8" ht="12.75">
      <c r="A382" s="27"/>
      <c r="B382" s="337"/>
      <c r="D382" s="17"/>
      <c r="E382" s="17"/>
      <c r="F382" s="18"/>
      <c r="H382" s="18"/>
    </row>
    <row r="383" spans="1:8" ht="12.75">
      <c r="A383" s="27"/>
      <c r="B383" s="337"/>
      <c r="D383" s="17"/>
      <c r="E383" s="17"/>
      <c r="F383" s="18"/>
      <c r="H383" s="18"/>
    </row>
    <row r="384" spans="1:8" ht="12.75">
      <c r="A384" s="27"/>
      <c r="B384" s="337"/>
      <c r="D384" s="17"/>
      <c r="E384" s="17"/>
      <c r="F384" s="18"/>
      <c r="H384" s="18"/>
    </row>
    <row r="385" spans="1:8" ht="23.25">
      <c r="A385" s="585" t="s">
        <v>52</v>
      </c>
      <c r="B385" s="585"/>
      <c r="C385" s="585"/>
      <c r="D385" s="585"/>
      <c r="E385" s="585"/>
      <c r="F385" s="585"/>
      <c r="G385" s="585"/>
      <c r="H385" s="585"/>
    </row>
    <row r="386" spans="1:8" ht="18">
      <c r="A386" s="581" t="s">
        <v>411</v>
      </c>
      <c r="B386" s="581"/>
      <c r="C386" s="581"/>
      <c r="D386" s="581"/>
      <c r="E386" s="581"/>
      <c r="F386" s="581"/>
      <c r="G386" s="581"/>
      <c r="H386" s="581"/>
    </row>
    <row r="387" spans="1:8" ht="12.75">
      <c r="A387" s="342"/>
      <c r="B387" s="343"/>
      <c r="C387" s="344"/>
      <c r="D387" s="345"/>
      <c r="E387" s="346"/>
      <c r="F387" s="345"/>
      <c r="G387" s="344"/>
      <c r="H387" s="345"/>
    </row>
    <row r="388" spans="1:8" ht="15.75">
      <c r="A388" s="347" t="s">
        <v>69</v>
      </c>
      <c r="B388" s="348" t="s">
        <v>412</v>
      </c>
      <c r="C388" s="349"/>
      <c r="D388" s="349"/>
      <c r="E388" s="349"/>
      <c r="F388" s="349"/>
      <c r="G388" s="350" t="s">
        <v>9</v>
      </c>
      <c r="H388" s="351">
        <f>F213</f>
        <v>0</v>
      </c>
    </row>
    <row r="389" spans="1:8" ht="15.75">
      <c r="A389" s="347" t="s">
        <v>142</v>
      </c>
      <c r="B389" s="348" t="s">
        <v>413</v>
      </c>
      <c r="C389" s="349"/>
      <c r="D389" s="349"/>
      <c r="E389" s="349"/>
      <c r="F389" s="349"/>
      <c r="G389" s="350" t="s">
        <v>9</v>
      </c>
      <c r="H389" s="351">
        <f>F281</f>
        <v>0</v>
      </c>
    </row>
    <row r="390" spans="1:8" ht="15.75">
      <c r="A390" s="347" t="s">
        <v>177</v>
      </c>
      <c r="B390" s="352" t="s">
        <v>414</v>
      </c>
      <c r="C390" s="353"/>
      <c r="D390" s="353"/>
      <c r="E390" s="353"/>
      <c r="F390" s="353"/>
      <c r="G390" s="350" t="s">
        <v>9</v>
      </c>
      <c r="H390" s="351">
        <f>H378</f>
        <v>0</v>
      </c>
    </row>
    <row r="391" spans="1:8" ht="16.5">
      <c r="A391" s="316"/>
      <c r="B391" s="582" t="s">
        <v>67</v>
      </c>
      <c r="C391" s="582"/>
      <c r="D391" s="582"/>
      <c r="E391" s="582"/>
      <c r="F391" s="582"/>
      <c r="G391" s="327" t="s">
        <v>9</v>
      </c>
      <c r="H391" s="338">
        <f>SUM(H386:H390)</f>
        <v>0</v>
      </c>
    </row>
    <row r="392" spans="1:8" ht="17.25" thickBot="1">
      <c r="A392" s="318"/>
      <c r="B392" s="582" t="s">
        <v>84</v>
      </c>
      <c r="C392" s="582"/>
      <c r="D392" s="582"/>
      <c r="E392" s="582"/>
      <c r="F392" s="582"/>
      <c r="G392" s="329" t="s">
        <v>9</v>
      </c>
      <c r="H392" s="339">
        <f>H391*0.25</f>
        <v>0</v>
      </c>
    </row>
    <row r="393" spans="1:8" ht="17.25" thickBot="1">
      <c r="A393" s="318"/>
      <c r="B393" s="582" t="s">
        <v>68</v>
      </c>
      <c r="C393" s="582"/>
      <c r="D393" s="582"/>
      <c r="E393" s="582"/>
      <c r="F393" s="582"/>
      <c r="G393" s="329" t="s">
        <v>9</v>
      </c>
      <c r="H393" s="340">
        <f>SUM(H391:H392)</f>
        <v>0</v>
      </c>
    </row>
    <row r="394" spans="1:8" ht="16.5">
      <c r="A394" s="318"/>
      <c r="B394" s="328"/>
      <c r="C394" s="328"/>
      <c r="D394" s="328"/>
      <c r="E394" s="328"/>
      <c r="F394" s="328"/>
      <c r="G394" s="329"/>
      <c r="H394" s="339"/>
    </row>
    <row r="395" spans="1:8" ht="16.5">
      <c r="A395" s="318"/>
      <c r="B395" s="328"/>
      <c r="C395" s="328"/>
      <c r="D395" s="328"/>
      <c r="E395" s="328"/>
      <c r="F395" s="328"/>
      <c r="G395" s="329"/>
      <c r="H395" s="339"/>
    </row>
    <row r="396" spans="1:8" ht="16.5">
      <c r="A396" s="318"/>
      <c r="B396" s="328"/>
      <c r="C396" s="328"/>
      <c r="D396" s="328"/>
      <c r="E396" s="328"/>
      <c r="F396" s="328"/>
      <c r="G396" s="329"/>
      <c r="H396" s="339"/>
    </row>
    <row r="397" spans="1:8" ht="16.5">
      <c r="A397" s="318"/>
      <c r="B397" s="328"/>
      <c r="C397" s="328"/>
      <c r="D397" s="328"/>
      <c r="E397" s="328"/>
      <c r="F397" s="328"/>
      <c r="G397" s="329"/>
      <c r="H397" s="339"/>
    </row>
    <row r="398" spans="1:8" ht="16.5">
      <c r="A398" s="318"/>
      <c r="B398" s="328"/>
      <c r="C398" s="328"/>
      <c r="D398" s="328"/>
      <c r="E398" s="328"/>
      <c r="F398" s="328"/>
      <c r="G398" s="329"/>
      <c r="H398" s="339"/>
    </row>
    <row r="399" spans="1:8" ht="16.5">
      <c r="A399" s="318"/>
      <c r="B399" s="328"/>
      <c r="C399" s="328"/>
      <c r="D399" s="328"/>
      <c r="E399" s="328"/>
      <c r="F399" s="328"/>
      <c r="G399" s="329"/>
      <c r="H399" s="339"/>
    </row>
    <row r="400" spans="1:8" ht="18.75">
      <c r="A400" s="318"/>
      <c r="B400" s="107"/>
      <c r="C400" s="107"/>
      <c r="D400" s="107"/>
      <c r="E400" s="319"/>
      <c r="F400" s="109"/>
      <c r="G400" s="109"/>
      <c r="H400" s="109"/>
    </row>
    <row r="401" spans="1:8" ht="15.75">
      <c r="A401" s="31"/>
      <c r="B401" s="293"/>
      <c r="C401" s="151"/>
      <c r="D401" s="151"/>
      <c r="E401" s="17"/>
      <c r="F401" s="271"/>
      <c r="H401" s="18"/>
    </row>
    <row r="402" spans="1:8" ht="15.75">
      <c r="A402" s="31"/>
      <c r="B402" s="293"/>
      <c r="C402" s="151"/>
      <c r="D402" s="151"/>
      <c r="E402" s="17"/>
      <c r="H402" s="18"/>
    </row>
    <row r="403" spans="1:8" ht="15.75">
      <c r="A403" s="31"/>
      <c r="B403" s="293"/>
      <c r="C403" s="151"/>
      <c r="D403" s="151"/>
      <c r="E403" s="17"/>
      <c r="F403" s="271"/>
      <c r="H403" s="18"/>
    </row>
    <row r="404" spans="1:8" ht="15.75">
      <c r="A404" s="31"/>
      <c r="B404" s="293"/>
      <c r="C404" s="151"/>
      <c r="D404" s="151"/>
      <c r="E404" s="17"/>
      <c r="F404" s="18"/>
      <c r="H404" s="18"/>
    </row>
    <row r="405" spans="1:7" ht="15.75">
      <c r="A405" s="31"/>
      <c r="B405" s="293"/>
      <c r="C405" s="151"/>
      <c r="D405" s="151"/>
      <c r="E405" s="17"/>
      <c r="G405" s="20"/>
    </row>
    <row r="406" spans="1:7" ht="15.75">
      <c r="A406" s="31"/>
      <c r="B406" s="293"/>
      <c r="C406" s="151"/>
      <c r="D406" s="151"/>
      <c r="E406" s="17"/>
      <c r="G406" s="20"/>
    </row>
    <row r="407" spans="1:7" ht="12.75">
      <c r="A407" s="27"/>
      <c r="B407" s="185"/>
      <c r="D407" s="17"/>
      <c r="E407" s="17"/>
      <c r="G407" s="20"/>
    </row>
    <row r="410" spans="1:8" ht="18.75">
      <c r="A410" s="318"/>
      <c r="B410" s="341"/>
      <c r="C410" s="107"/>
      <c r="D410" s="107"/>
      <c r="E410" s="319"/>
      <c r="F410" s="109"/>
      <c r="G410" s="109"/>
      <c r="H410" s="109"/>
    </row>
    <row r="411" spans="1:8" ht="18.75">
      <c r="A411" s="318"/>
      <c r="B411" s="341"/>
      <c r="C411" s="107"/>
      <c r="D411" s="107"/>
      <c r="E411" s="319"/>
      <c r="F411" s="109"/>
      <c r="G411" s="109"/>
      <c r="H411" s="109"/>
    </row>
    <row r="415" spans="7:8" ht="12.75">
      <c r="G415" s="245"/>
      <c r="H415" s="241"/>
    </row>
    <row r="416" spans="7:8" ht="12.75">
      <c r="G416" s="245"/>
      <c r="H416" s="241"/>
    </row>
  </sheetData>
  <sheetProtection/>
  <mergeCells count="47">
    <mergeCell ref="A21:H21"/>
    <mergeCell ref="B22:F22"/>
    <mergeCell ref="A24:H24"/>
    <mergeCell ref="B25:H25"/>
    <mergeCell ref="A27:H27"/>
    <mergeCell ref="A30:H30"/>
    <mergeCell ref="A32:H32"/>
    <mergeCell ref="A37:H37"/>
    <mergeCell ref="A39:H39"/>
    <mergeCell ref="B59:G59"/>
    <mergeCell ref="A116:H116"/>
    <mergeCell ref="B137:D137"/>
    <mergeCell ref="B140:D140"/>
    <mergeCell ref="B164:D164"/>
    <mergeCell ref="A208:H208"/>
    <mergeCell ref="B212:F212"/>
    <mergeCell ref="B213:D213"/>
    <mergeCell ref="F213:H213"/>
    <mergeCell ref="B214:D214"/>
    <mergeCell ref="F214:H214"/>
    <mergeCell ref="B215:D215"/>
    <mergeCell ref="F215:H215"/>
    <mergeCell ref="A217:H217"/>
    <mergeCell ref="B219:D219"/>
    <mergeCell ref="B239:D239"/>
    <mergeCell ref="B242:D242"/>
    <mergeCell ref="B248:D248"/>
    <mergeCell ref="A275:H275"/>
    <mergeCell ref="B280:F280"/>
    <mergeCell ref="B281:D281"/>
    <mergeCell ref="F281:H281"/>
    <mergeCell ref="B282:D282"/>
    <mergeCell ref="F282:H282"/>
    <mergeCell ref="B283:D283"/>
    <mergeCell ref="F283:H283"/>
    <mergeCell ref="A285:H285"/>
    <mergeCell ref="B302:D302"/>
    <mergeCell ref="A386:H386"/>
    <mergeCell ref="B391:F391"/>
    <mergeCell ref="B392:F392"/>
    <mergeCell ref="B393:F393"/>
    <mergeCell ref="A371:H371"/>
    <mergeCell ref="B377:F377"/>
    <mergeCell ref="B378:F378"/>
    <mergeCell ref="B379:F379"/>
    <mergeCell ref="B380:F380"/>
    <mergeCell ref="A385:H385"/>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J200"/>
  <sheetViews>
    <sheetView zoomScalePageLayoutView="0" workbookViewId="0" topLeftCell="A1">
      <selection activeCell="B25" sqref="B25:G25"/>
    </sheetView>
  </sheetViews>
  <sheetFormatPr defaultColWidth="9.140625" defaultRowHeight="12.75"/>
  <cols>
    <col min="1" max="1" width="5.8515625" style="0" customWidth="1"/>
    <col min="2" max="2" width="41.57421875" style="0" customWidth="1"/>
    <col min="3" max="3" width="11.421875" style="397" customWidth="1"/>
    <col min="5" max="5" width="9.57421875" style="0" customWidth="1"/>
    <col min="6" max="6" width="9.421875" style="397" bestFit="1" customWidth="1"/>
    <col min="7" max="7" width="10.7109375" style="0" customWidth="1"/>
  </cols>
  <sheetData>
    <row r="2" spans="2:6" ht="18">
      <c r="B2" s="354" t="s">
        <v>415</v>
      </c>
      <c r="C2" s="531" t="s">
        <v>416</v>
      </c>
      <c r="D2" s="355"/>
      <c r="E2" s="355"/>
      <c r="F2" s="501"/>
    </row>
    <row r="3" spans="2:6" ht="18">
      <c r="B3" s="354"/>
      <c r="C3" s="517"/>
      <c r="D3" s="355"/>
      <c r="E3" s="355"/>
      <c r="F3" s="501"/>
    </row>
    <row r="4" spans="2:6" ht="18">
      <c r="B4" s="354"/>
      <c r="C4" s="517"/>
      <c r="D4" s="355"/>
      <c r="E4" s="355"/>
      <c r="F4" s="501"/>
    </row>
    <row r="5" spans="2:6" ht="18">
      <c r="B5" s="354" t="s">
        <v>417</v>
      </c>
      <c r="C5" s="531" t="s">
        <v>418</v>
      </c>
      <c r="D5" s="355"/>
      <c r="E5" s="355"/>
      <c r="F5" s="501"/>
    </row>
    <row r="6" spans="2:6" ht="18">
      <c r="B6" s="532"/>
      <c r="C6" s="531" t="s">
        <v>419</v>
      </c>
      <c r="D6" s="355"/>
      <c r="E6" s="355"/>
      <c r="F6" s="501"/>
    </row>
    <row r="7" spans="2:6" ht="18">
      <c r="B7" s="354"/>
      <c r="C7" s="517"/>
      <c r="D7" s="355"/>
      <c r="E7" s="355"/>
      <c r="F7" s="501"/>
    </row>
    <row r="8" spans="2:6" ht="18">
      <c r="B8" s="354"/>
      <c r="C8" s="517"/>
      <c r="D8" s="355"/>
      <c r="E8" s="355"/>
      <c r="F8" s="501"/>
    </row>
    <row r="9" spans="2:6" ht="18">
      <c r="B9" s="354" t="s">
        <v>420</v>
      </c>
      <c r="C9" s="517" t="s">
        <v>421</v>
      </c>
      <c r="D9" s="355"/>
      <c r="E9" s="355"/>
      <c r="F9" s="501"/>
    </row>
    <row r="10" spans="2:6" ht="18">
      <c r="B10" s="354"/>
      <c r="C10" s="518" t="s">
        <v>422</v>
      </c>
      <c r="D10" s="356"/>
      <c r="E10" s="356"/>
      <c r="F10" s="502"/>
    </row>
    <row r="11" spans="2:6" ht="18">
      <c r="B11" s="354"/>
      <c r="C11" s="518"/>
      <c r="D11" s="356"/>
      <c r="E11" s="356"/>
      <c r="F11" s="502"/>
    </row>
    <row r="12" spans="2:6" ht="18">
      <c r="B12" s="354"/>
      <c r="C12" s="502"/>
      <c r="D12" s="356"/>
      <c r="E12" s="356"/>
      <c r="F12" s="502"/>
    </row>
    <row r="13" spans="2:6" ht="18">
      <c r="B13" s="354" t="s">
        <v>423</v>
      </c>
      <c r="C13" s="519" t="s">
        <v>424</v>
      </c>
      <c r="D13" s="355"/>
      <c r="E13" s="355"/>
      <c r="F13" s="501"/>
    </row>
    <row r="14" spans="2:6" ht="12.75">
      <c r="B14" s="357"/>
      <c r="C14" s="520"/>
      <c r="D14" s="355"/>
      <c r="E14" s="355"/>
      <c r="F14" s="501"/>
    </row>
    <row r="15" spans="2:6" ht="18">
      <c r="B15" s="354" t="s">
        <v>425</v>
      </c>
      <c r="C15" s="519" t="s">
        <v>426</v>
      </c>
      <c r="D15" s="355"/>
      <c r="E15" s="355"/>
      <c r="F15" s="501"/>
    </row>
    <row r="16" spans="2:6" ht="12.75">
      <c r="B16" s="357"/>
      <c r="D16" s="355"/>
      <c r="E16" s="355"/>
      <c r="F16" s="501"/>
    </row>
    <row r="17" spans="2:6" ht="12.75">
      <c r="B17" s="357"/>
      <c r="D17" s="355"/>
      <c r="E17" s="355"/>
      <c r="F17" s="501"/>
    </row>
    <row r="18" spans="2:6" ht="12.75">
      <c r="B18" s="357"/>
      <c r="D18" s="355"/>
      <c r="E18" s="355"/>
      <c r="F18" s="501"/>
    </row>
    <row r="19" spans="2:6" ht="18">
      <c r="B19" s="358" t="s">
        <v>427</v>
      </c>
      <c r="D19" s="355"/>
      <c r="E19" s="355"/>
      <c r="F19" s="501"/>
    </row>
    <row r="20" spans="2:6" ht="12.75">
      <c r="B20" s="357"/>
      <c r="D20" s="355"/>
      <c r="E20" s="355"/>
      <c r="F20" s="501"/>
    </row>
    <row r="21" spans="2:6" ht="12.75">
      <c r="B21" s="357"/>
      <c r="D21" s="355"/>
      <c r="E21" s="355"/>
      <c r="F21" s="501"/>
    </row>
    <row r="22" spans="2:6" ht="12.75">
      <c r="B22" s="357"/>
      <c r="D22" s="355"/>
      <c r="E22" s="355"/>
      <c r="F22" s="501"/>
    </row>
    <row r="23" spans="2:6" ht="18">
      <c r="B23" s="72" t="s">
        <v>428</v>
      </c>
      <c r="C23" s="521"/>
      <c r="D23" s="117"/>
      <c r="E23" s="117"/>
      <c r="F23" s="114"/>
    </row>
    <row r="24" spans="2:6" ht="12.75">
      <c r="B24" s="357"/>
      <c r="D24" s="355"/>
      <c r="E24" s="355"/>
      <c r="F24" s="501"/>
    </row>
    <row r="25" spans="1:7" ht="18">
      <c r="A25" s="226"/>
      <c r="B25" s="567" t="s">
        <v>429</v>
      </c>
      <c r="C25" s="567"/>
      <c r="D25" s="567"/>
      <c r="E25" s="567"/>
      <c r="F25" s="567"/>
      <c r="G25" s="567"/>
    </row>
    <row r="26" spans="1:6" ht="18">
      <c r="A26" s="226"/>
      <c r="B26" s="226"/>
      <c r="C26" s="226"/>
      <c r="D26" s="226"/>
      <c r="E26" s="226"/>
      <c r="F26" s="226"/>
    </row>
    <row r="27" spans="2:6" ht="12.75">
      <c r="B27" s="357"/>
      <c r="D27" s="355"/>
      <c r="E27" s="355"/>
      <c r="F27" s="501"/>
    </row>
    <row r="28" spans="3:7" ht="12.75">
      <c r="C28" s="522"/>
      <c r="E28" s="355"/>
      <c r="F28" s="501"/>
      <c r="G28" s="355"/>
    </row>
    <row r="29" spans="3:7" ht="12.75">
      <c r="C29" s="522"/>
      <c r="E29" s="355"/>
      <c r="F29" s="501"/>
      <c r="G29" s="355"/>
    </row>
    <row r="30" spans="3:7" ht="12.75">
      <c r="C30" s="522"/>
      <c r="E30" s="355"/>
      <c r="F30" s="501"/>
      <c r="G30" s="355"/>
    </row>
    <row r="31" ht="15.75">
      <c r="B31" s="359" t="s">
        <v>615</v>
      </c>
    </row>
    <row r="37" ht="12.75">
      <c r="B37" t="s">
        <v>430</v>
      </c>
    </row>
    <row r="39" spans="2:7" ht="12.75">
      <c r="B39" s="620" t="s">
        <v>431</v>
      </c>
      <c r="C39" s="620"/>
      <c r="D39" s="620"/>
      <c r="E39" s="620"/>
      <c r="F39" s="620"/>
      <c r="G39" s="620"/>
    </row>
    <row r="41" spans="2:7" ht="12.75">
      <c r="B41" s="620" t="s">
        <v>432</v>
      </c>
      <c r="C41" s="620"/>
      <c r="D41" s="620"/>
      <c r="E41" s="620"/>
      <c r="F41" s="620"/>
      <c r="G41" s="620"/>
    </row>
    <row r="43" spans="2:7" ht="12.75">
      <c r="B43" s="620" t="s">
        <v>433</v>
      </c>
      <c r="C43" s="620"/>
      <c r="D43" s="620"/>
      <c r="E43" s="620"/>
      <c r="F43" s="620"/>
      <c r="G43" s="620"/>
    </row>
    <row r="44" spans="2:7" ht="12.75">
      <c r="B44" s="360"/>
      <c r="D44" s="360"/>
      <c r="E44" s="360"/>
      <c r="G44" s="360"/>
    </row>
    <row r="45" spans="2:7" ht="12.75">
      <c r="B45" s="620" t="s">
        <v>434</v>
      </c>
      <c r="C45" s="620"/>
      <c r="D45" s="620"/>
      <c r="E45" s="620"/>
      <c r="F45" s="620"/>
      <c r="G45" s="620"/>
    </row>
    <row r="47" spans="2:7" ht="12.75">
      <c r="B47" s="620" t="s">
        <v>435</v>
      </c>
      <c r="C47" s="620"/>
      <c r="D47" s="620"/>
      <c r="E47" s="620"/>
      <c r="F47" s="620"/>
      <c r="G47" s="620"/>
    </row>
    <row r="48" spans="2:7" ht="12.75">
      <c r="B48" s="360"/>
      <c r="D48" s="360"/>
      <c r="E48" s="360"/>
      <c r="G48" s="360"/>
    </row>
    <row r="49" spans="2:7" ht="12.75">
      <c r="B49" s="620" t="s">
        <v>436</v>
      </c>
      <c r="C49" s="620"/>
      <c r="D49" s="620"/>
      <c r="E49" s="620"/>
      <c r="F49" s="620"/>
      <c r="G49" s="620"/>
    </row>
    <row r="50" spans="2:7" ht="12.75">
      <c r="B50" s="620" t="s">
        <v>437</v>
      </c>
      <c r="C50" s="620"/>
      <c r="D50" s="620"/>
      <c r="E50" s="620"/>
      <c r="F50" s="620"/>
      <c r="G50" s="620"/>
    </row>
    <row r="52" spans="2:7" ht="12.75">
      <c r="B52" s="620" t="s">
        <v>438</v>
      </c>
      <c r="C52" s="620"/>
      <c r="D52" s="620"/>
      <c r="E52" s="620"/>
      <c r="F52" s="620"/>
      <c r="G52" s="620"/>
    </row>
    <row r="53" spans="2:7" ht="12.75">
      <c r="B53" s="360"/>
      <c r="D53" s="360"/>
      <c r="E53" s="360"/>
      <c r="G53" s="360"/>
    </row>
    <row r="54" spans="2:7" ht="12.75">
      <c r="B54" s="620" t="s">
        <v>439</v>
      </c>
      <c r="C54" s="620"/>
      <c r="D54" s="620"/>
      <c r="E54" s="620"/>
      <c r="F54" s="620"/>
      <c r="G54" s="620"/>
    </row>
    <row r="55" spans="2:7" ht="12.75">
      <c r="B55" s="360"/>
      <c r="D55" s="360"/>
      <c r="E55" s="360"/>
      <c r="G55" s="360"/>
    </row>
    <row r="56" spans="2:7" ht="12.75">
      <c r="B56" s="620" t="s">
        <v>440</v>
      </c>
      <c r="C56" s="620"/>
      <c r="D56" s="620"/>
      <c r="E56" s="620"/>
      <c r="F56" s="620"/>
      <c r="G56" s="620"/>
    </row>
    <row r="57" spans="2:7" ht="12.75">
      <c r="B57" s="360"/>
      <c r="D57" s="360"/>
      <c r="E57" s="360"/>
      <c r="G57" s="360"/>
    </row>
    <row r="58" spans="2:7" ht="12.75">
      <c r="B58" s="620" t="s">
        <v>441</v>
      </c>
      <c r="C58" s="620"/>
      <c r="D58" s="620"/>
      <c r="E58" s="620"/>
      <c r="F58" s="620"/>
      <c r="G58" s="620"/>
    </row>
    <row r="59" spans="2:7" ht="12.75">
      <c r="B59" s="360"/>
      <c r="D59" s="360"/>
      <c r="E59" s="360"/>
      <c r="G59" s="360"/>
    </row>
    <row r="60" spans="2:7" ht="12.75">
      <c r="B60" s="622" t="s">
        <v>442</v>
      </c>
      <c r="C60" s="622"/>
      <c r="D60" s="622"/>
      <c r="E60" s="622"/>
      <c r="F60" s="622"/>
      <c r="G60" s="622"/>
    </row>
    <row r="61" spans="2:7" ht="12.75">
      <c r="B61" s="360"/>
      <c r="D61" s="360"/>
      <c r="E61" s="360"/>
      <c r="G61" s="360"/>
    </row>
    <row r="62" spans="2:7" ht="12.75">
      <c r="B62" s="622" t="s">
        <v>443</v>
      </c>
      <c r="C62" s="622"/>
      <c r="D62" s="622"/>
      <c r="E62" s="622"/>
      <c r="F62" s="622"/>
      <c r="G62" s="622"/>
    </row>
    <row r="63" spans="2:7" ht="12.75">
      <c r="B63" s="360"/>
      <c r="D63" s="360"/>
      <c r="E63" s="360"/>
      <c r="G63" s="360"/>
    </row>
    <row r="64" spans="2:7" ht="12.75">
      <c r="B64" s="619" t="s">
        <v>444</v>
      </c>
      <c r="C64" s="619"/>
      <c r="D64" s="619"/>
      <c r="E64" s="619"/>
      <c r="F64" s="619"/>
      <c r="G64" s="619"/>
    </row>
    <row r="66" spans="1:6" ht="15.75" thickBot="1">
      <c r="A66" s="361"/>
      <c r="B66" s="361"/>
      <c r="C66" s="523"/>
      <c r="D66" s="362"/>
      <c r="E66" s="362"/>
      <c r="F66" s="503"/>
    </row>
    <row r="67" spans="1:10" ht="31.5" customHeight="1" thickBot="1">
      <c r="A67" s="363" t="s">
        <v>28</v>
      </c>
      <c r="B67" s="364" t="s">
        <v>445</v>
      </c>
      <c r="C67" s="365" t="s">
        <v>446</v>
      </c>
      <c r="D67" s="365" t="s">
        <v>447</v>
      </c>
      <c r="E67" s="365" t="s">
        <v>448</v>
      </c>
      <c r="F67" s="365"/>
      <c r="G67" s="498" t="s">
        <v>449</v>
      </c>
      <c r="H67" s="498"/>
      <c r="I67" s="498"/>
      <c r="J67" s="500"/>
    </row>
    <row r="68" spans="1:8" ht="15">
      <c r="A68" s="366"/>
      <c r="B68" s="366"/>
      <c r="C68" s="504"/>
      <c r="D68" s="367"/>
      <c r="E68" s="367"/>
      <c r="F68" s="504"/>
      <c r="G68" s="616"/>
      <c r="H68" s="616"/>
    </row>
    <row r="69" spans="1:8" ht="51" customHeight="1">
      <c r="A69" s="368" t="s">
        <v>31</v>
      </c>
      <c r="B69" s="369" t="s">
        <v>450</v>
      </c>
      <c r="C69" s="504"/>
      <c r="D69" s="367"/>
      <c r="E69" s="370"/>
      <c r="F69" s="505"/>
      <c r="G69" s="618"/>
      <c r="H69" s="618"/>
    </row>
    <row r="70" spans="1:8" ht="17.25" customHeight="1">
      <c r="A70" s="366"/>
      <c r="B70" s="369" t="s">
        <v>451</v>
      </c>
      <c r="C70" s="505" t="s">
        <v>452</v>
      </c>
      <c r="D70" s="367">
        <v>25</v>
      </c>
      <c r="E70" s="371"/>
      <c r="F70" s="506" t="s">
        <v>9</v>
      </c>
      <c r="G70" s="499">
        <f>D70*E70</f>
        <v>0</v>
      </c>
      <c r="H70" s="499"/>
    </row>
    <row r="71" spans="1:8" ht="18">
      <c r="A71" s="366"/>
      <c r="B71" s="369" t="s">
        <v>453</v>
      </c>
      <c r="C71" s="504" t="s">
        <v>452</v>
      </c>
      <c r="D71" s="367">
        <v>35</v>
      </c>
      <c r="E71" s="371"/>
      <c r="F71" s="506" t="s">
        <v>9</v>
      </c>
      <c r="G71" s="516">
        <f>D71*E71</f>
        <v>0</v>
      </c>
      <c r="H71" s="373"/>
    </row>
    <row r="72" spans="1:6" ht="15">
      <c r="A72" s="366"/>
      <c r="B72" s="369"/>
      <c r="C72" s="504"/>
      <c r="D72" s="367"/>
      <c r="E72" s="370"/>
      <c r="F72" s="505"/>
    </row>
    <row r="73" spans="1:6" ht="77.25" customHeight="1">
      <c r="A73" s="368" t="s">
        <v>30</v>
      </c>
      <c r="B73" s="369" t="s">
        <v>454</v>
      </c>
      <c r="C73" s="504"/>
      <c r="D73" s="367"/>
      <c r="E73" s="370"/>
      <c r="F73" s="505"/>
    </row>
    <row r="74" spans="1:6" ht="31.5" customHeight="1">
      <c r="A74" s="366"/>
      <c r="B74" s="369" t="s">
        <v>455</v>
      </c>
      <c r="C74" s="505" t="s">
        <v>12</v>
      </c>
      <c r="D74" s="374">
        <v>1</v>
      </c>
      <c r="E74" s="370"/>
      <c r="F74" s="505"/>
    </row>
    <row r="75" spans="1:6" ht="16.5" customHeight="1">
      <c r="A75" s="366"/>
      <c r="B75" s="369" t="s">
        <v>456</v>
      </c>
      <c r="C75" s="505" t="s">
        <v>12</v>
      </c>
      <c r="D75" s="374">
        <v>1</v>
      </c>
      <c r="E75" s="370"/>
      <c r="F75" s="505"/>
    </row>
    <row r="76" spans="1:6" ht="15">
      <c r="A76" s="366"/>
      <c r="B76" s="369" t="s">
        <v>457</v>
      </c>
      <c r="C76" s="504"/>
      <c r="D76" s="367"/>
      <c r="E76" s="370"/>
      <c r="F76" s="505"/>
    </row>
    <row r="77" spans="1:6" ht="15">
      <c r="A77" s="366"/>
      <c r="B77" s="369" t="s">
        <v>458</v>
      </c>
      <c r="C77" s="504" t="s">
        <v>12</v>
      </c>
      <c r="D77" s="367">
        <v>5</v>
      </c>
      <c r="E77" s="370"/>
      <c r="F77" s="505"/>
    </row>
    <row r="78" spans="1:6" ht="15">
      <c r="A78" s="366"/>
      <c r="B78" s="369" t="s">
        <v>459</v>
      </c>
      <c r="C78" s="504" t="s">
        <v>12</v>
      </c>
      <c r="D78" s="367">
        <v>9</v>
      </c>
      <c r="E78" s="370"/>
      <c r="F78" s="505"/>
    </row>
    <row r="79" spans="1:6" ht="15">
      <c r="A79" s="366"/>
      <c r="B79" s="369" t="s">
        <v>460</v>
      </c>
      <c r="C79" s="504" t="s">
        <v>12</v>
      </c>
      <c r="D79" s="367">
        <v>1</v>
      </c>
      <c r="E79" s="370"/>
      <c r="F79" s="505"/>
    </row>
    <row r="80" spans="1:6" ht="15">
      <c r="A80" s="366"/>
      <c r="B80" s="369" t="s">
        <v>461</v>
      </c>
      <c r="C80" s="504" t="s">
        <v>72</v>
      </c>
      <c r="D80" s="367">
        <v>1</v>
      </c>
      <c r="E80" s="370"/>
      <c r="F80" s="505"/>
    </row>
    <row r="81" spans="1:6" ht="15">
      <c r="A81" s="366"/>
      <c r="B81" s="369" t="s">
        <v>462</v>
      </c>
      <c r="C81" s="504" t="s">
        <v>72</v>
      </c>
      <c r="D81" s="367">
        <v>1</v>
      </c>
      <c r="E81" s="370"/>
      <c r="F81" s="505"/>
    </row>
    <row r="82" spans="1:7" ht="76.5" customHeight="1" thickBot="1">
      <c r="A82" s="366"/>
      <c r="B82" s="369" t="s">
        <v>463</v>
      </c>
      <c r="C82" s="523" t="s">
        <v>12</v>
      </c>
      <c r="D82" s="362"/>
      <c r="E82" s="375"/>
      <c r="F82" s="507"/>
      <c r="G82" s="375"/>
    </row>
    <row r="83" spans="1:7" ht="15">
      <c r="A83" s="366"/>
      <c r="B83" s="376" t="s">
        <v>464</v>
      </c>
      <c r="C83" s="504" t="s">
        <v>12</v>
      </c>
      <c r="D83" s="367">
        <v>1</v>
      </c>
      <c r="E83" s="372"/>
      <c r="F83" s="508" t="s">
        <v>9</v>
      </c>
      <c r="G83" s="372">
        <f>D83*E83</f>
        <v>0</v>
      </c>
    </row>
    <row r="84" spans="1:6" ht="15">
      <c r="A84" s="366"/>
      <c r="B84" s="369"/>
      <c r="C84" s="504"/>
      <c r="D84" s="367"/>
      <c r="E84" s="370"/>
      <c r="F84" s="505"/>
    </row>
    <row r="85" spans="1:7" ht="30">
      <c r="A85" s="368" t="s">
        <v>13</v>
      </c>
      <c r="B85" s="369" t="s">
        <v>465</v>
      </c>
      <c r="C85" s="505"/>
      <c r="D85" s="377"/>
      <c r="E85" s="378"/>
      <c r="F85" s="509"/>
      <c r="G85" s="379"/>
    </row>
    <row r="86" spans="1:7" ht="15">
      <c r="A86" s="366"/>
      <c r="B86" s="369" t="s">
        <v>466</v>
      </c>
      <c r="C86" s="505" t="s">
        <v>452</v>
      </c>
      <c r="D86" s="377">
        <v>60</v>
      </c>
      <c r="E86" s="378"/>
      <c r="F86" s="509" t="s">
        <v>9</v>
      </c>
      <c r="G86" s="379">
        <f>D86*E86</f>
        <v>0</v>
      </c>
    </row>
    <row r="87" spans="1:7" ht="15">
      <c r="A87" s="366"/>
      <c r="B87" s="369" t="s">
        <v>467</v>
      </c>
      <c r="C87" s="505" t="s">
        <v>452</v>
      </c>
      <c r="D87" s="377">
        <v>100</v>
      </c>
      <c r="E87" s="378"/>
      <c r="F87" s="509" t="s">
        <v>9</v>
      </c>
      <c r="G87" s="379">
        <f>D87*E87</f>
        <v>0</v>
      </c>
    </row>
    <row r="88" spans="1:7" ht="15">
      <c r="A88" s="366"/>
      <c r="B88" s="369"/>
      <c r="C88" s="505"/>
      <c r="D88" s="377"/>
      <c r="E88" s="378"/>
      <c r="F88" s="509"/>
      <c r="G88" s="379"/>
    </row>
    <row r="89" spans="1:7" ht="30">
      <c r="A89" s="368" t="s">
        <v>73</v>
      </c>
      <c r="B89" s="369" t="s">
        <v>468</v>
      </c>
      <c r="C89" s="504"/>
      <c r="D89" s="377"/>
      <c r="E89" s="378"/>
      <c r="F89" s="509"/>
      <c r="G89" s="379"/>
    </row>
    <row r="90" spans="1:7" ht="18">
      <c r="A90" s="366"/>
      <c r="B90" s="369" t="s">
        <v>469</v>
      </c>
      <c r="C90" s="504" t="s">
        <v>452</v>
      </c>
      <c r="D90" s="377">
        <v>30</v>
      </c>
      <c r="E90" s="380"/>
      <c r="F90" s="506" t="s">
        <v>9</v>
      </c>
      <c r="G90" s="379">
        <f>D90*E90</f>
        <v>0</v>
      </c>
    </row>
    <row r="91" spans="1:7" ht="18">
      <c r="A91" s="366"/>
      <c r="B91" s="369" t="s">
        <v>470</v>
      </c>
      <c r="C91" s="504" t="s">
        <v>452</v>
      </c>
      <c r="D91" s="377">
        <v>100</v>
      </c>
      <c r="E91" s="380"/>
      <c r="F91" s="506" t="s">
        <v>9</v>
      </c>
      <c r="G91" s="379">
        <f>D91*E91</f>
        <v>0</v>
      </c>
    </row>
    <row r="92" spans="1:7" ht="18">
      <c r="A92" s="366"/>
      <c r="B92" s="369" t="s">
        <v>471</v>
      </c>
      <c r="C92" s="504" t="s">
        <v>452</v>
      </c>
      <c r="D92" s="377">
        <v>140</v>
      </c>
      <c r="E92" s="380"/>
      <c r="F92" s="506" t="s">
        <v>9</v>
      </c>
      <c r="G92" s="379">
        <f>D92*E92</f>
        <v>0</v>
      </c>
    </row>
    <row r="93" spans="1:7" ht="18">
      <c r="A93" s="366"/>
      <c r="B93" s="369" t="s">
        <v>472</v>
      </c>
      <c r="C93" s="504" t="s">
        <v>452</v>
      </c>
      <c r="D93" s="377">
        <v>30</v>
      </c>
      <c r="E93" s="380"/>
      <c r="F93" s="506" t="s">
        <v>9</v>
      </c>
      <c r="G93" s="379">
        <f>D93*E93</f>
        <v>0</v>
      </c>
    </row>
    <row r="94" spans="1:7" ht="18">
      <c r="A94" s="366"/>
      <c r="B94" s="369" t="s">
        <v>473</v>
      </c>
      <c r="C94" s="505" t="s">
        <v>452</v>
      </c>
      <c r="D94" s="377">
        <v>15</v>
      </c>
      <c r="E94" s="380"/>
      <c r="F94" s="506" t="s">
        <v>9</v>
      </c>
      <c r="G94" s="379">
        <f>D94*E94</f>
        <v>0</v>
      </c>
    </row>
    <row r="95" spans="1:7" ht="15">
      <c r="A95" s="366"/>
      <c r="B95" s="369"/>
      <c r="C95" s="504"/>
      <c r="D95" s="367"/>
      <c r="E95" s="370"/>
      <c r="F95" s="505"/>
      <c r="G95" s="379"/>
    </row>
    <row r="96" spans="1:7" ht="47.25" customHeight="1">
      <c r="A96" s="368" t="s">
        <v>213</v>
      </c>
      <c r="B96" s="369" t="s">
        <v>474</v>
      </c>
      <c r="C96" s="504"/>
      <c r="D96" s="367"/>
      <c r="E96" s="370"/>
      <c r="F96" s="505"/>
      <c r="G96" s="379"/>
    </row>
    <row r="97" spans="1:7" ht="152.25" customHeight="1">
      <c r="A97" s="366"/>
      <c r="B97" s="369" t="s">
        <v>475</v>
      </c>
      <c r="C97" s="505" t="s">
        <v>12</v>
      </c>
      <c r="D97" s="377">
        <v>2</v>
      </c>
      <c r="E97" s="371"/>
      <c r="F97" s="506" t="s">
        <v>9</v>
      </c>
      <c r="G97" s="379">
        <f>D97*E97</f>
        <v>0</v>
      </c>
    </row>
    <row r="98" spans="1:7" ht="195.75" customHeight="1">
      <c r="A98" s="366"/>
      <c r="B98" s="369" t="s">
        <v>476</v>
      </c>
      <c r="C98" s="505" t="s">
        <v>12</v>
      </c>
      <c r="D98" s="377">
        <v>17</v>
      </c>
      <c r="E98" s="371"/>
      <c r="F98" s="506" t="s">
        <v>9</v>
      </c>
      <c r="G98" s="379">
        <f>D98*E98</f>
        <v>0</v>
      </c>
    </row>
    <row r="99" spans="1:7" ht="15">
      <c r="A99" s="366"/>
      <c r="B99" s="369"/>
      <c r="C99" s="505"/>
      <c r="D99" s="377"/>
      <c r="E99" s="371"/>
      <c r="F99" s="506"/>
      <c r="G99" s="379"/>
    </row>
    <row r="100" spans="1:7" ht="122.25" customHeight="1">
      <c r="A100" s="366"/>
      <c r="B100" s="369" t="s">
        <v>477</v>
      </c>
      <c r="C100" s="505" t="s">
        <v>12</v>
      </c>
      <c r="D100" s="377">
        <v>3</v>
      </c>
      <c r="E100" s="371"/>
      <c r="F100" s="506" t="s">
        <v>9</v>
      </c>
      <c r="G100" s="379">
        <f>D100*E100</f>
        <v>0</v>
      </c>
    </row>
    <row r="101" spans="1:7" ht="15">
      <c r="A101" s="366"/>
      <c r="B101" s="381"/>
      <c r="C101" s="504"/>
      <c r="D101" s="377"/>
      <c r="E101" s="378"/>
      <c r="F101" s="509"/>
      <c r="G101" s="379"/>
    </row>
    <row r="102" spans="1:7" ht="124.5" customHeight="1">
      <c r="A102" s="366"/>
      <c r="B102" s="369" t="s">
        <v>478</v>
      </c>
      <c r="C102" s="505" t="s">
        <v>12</v>
      </c>
      <c r="D102" s="377">
        <v>1</v>
      </c>
      <c r="E102" s="371"/>
      <c r="F102" s="506" t="s">
        <v>9</v>
      </c>
      <c r="G102" s="379">
        <f>D102*E1248</f>
        <v>0</v>
      </c>
    </row>
    <row r="103" spans="1:7" ht="15">
      <c r="A103" s="366"/>
      <c r="B103" s="381"/>
      <c r="C103" s="504"/>
      <c r="D103" s="377"/>
      <c r="E103" s="378"/>
      <c r="F103" s="509"/>
      <c r="G103" s="379"/>
    </row>
    <row r="104" spans="1:7" ht="51" customHeight="1">
      <c r="A104" s="368" t="s">
        <v>288</v>
      </c>
      <c r="B104" s="369" t="s">
        <v>479</v>
      </c>
      <c r="C104" s="504"/>
      <c r="D104" s="377"/>
      <c r="E104" s="378"/>
      <c r="F104" s="509"/>
      <c r="G104" s="379"/>
    </row>
    <row r="105" spans="1:7" ht="15">
      <c r="A105" s="366"/>
      <c r="B105" s="369" t="s">
        <v>480</v>
      </c>
      <c r="C105" s="505" t="s">
        <v>12</v>
      </c>
      <c r="D105" s="377">
        <v>4</v>
      </c>
      <c r="E105" s="371"/>
      <c r="F105" s="506" t="s">
        <v>9</v>
      </c>
      <c r="G105" s="379">
        <f>D105*E105</f>
        <v>0</v>
      </c>
    </row>
    <row r="106" spans="1:7" ht="15">
      <c r="A106" s="366"/>
      <c r="B106" s="369" t="s">
        <v>481</v>
      </c>
      <c r="C106" s="505" t="s">
        <v>12</v>
      </c>
      <c r="D106" s="377">
        <v>2</v>
      </c>
      <c r="E106" s="371"/>
      <c r="F106" s="506" t="s">
        <v>9</v>
      </c>
      <c r="G106" s="379">
        <f>D106*E106</f>
        <v>0</v>
      </c>
    </row>
    <row r="107" spans="1:7" ht="30">
      <c r="A107" s="366"/>
      <c r="B107" s="369" t="s">
        <v>482</v>
      </c>
      <c r="C107" s="505" t="s">
        <v>12</v>
      </c>
      <c r="D107" s="377">
        <v>4</v>
      </c>
      <c r="E107" s="371"/>
      <c r="F107" s="506" t="s">
        <v>9</v>
      </c>
      <c r="G107" s="379">
        <f>D107*E107</f>
        <v>0</v>
      </c>
    </row>
    <row r="108" spans="1:7" ht="15">
      <c r="A108" s="366"/>
      <c r="B108" s="369" t="s">
        <v>483</v>
      </c>
      <c r="C108" s="505" t="s">
        <v>12</v>
      </c>
      <c r="D108" s="377">
        <v>10</v>
      </c>
      <c r="E108" s="371"/>
      <c r="F108" s="506" t="s">
        <v>9</v>
      </c>
      <c r="G108" s="379">
        <f>D108*E108</f>
        <v>0</v>
      </c>
    </row>
    <row r="109" spans="1:7" ht="30">
      <c r="A109" s="366"/>
      <c r="B109" s="369" t="s">
        <v>484</v>
      </c>
      <c r="C109" s="505" t="s">
        <v>12</v>
      </c>
      <c r="D109" s="377">
        <v>1</v>
      </c>
      <c r="E109" s="371"/>
      <c r="F109" s="506" t="s">
        <v>9</v>
      </c>
      <c r="G109" s="379">
        <f>D109*E109</f>
        <v>0</v>
      </c>
    </row>
    <row r="110" spans="1:7" ht="15">
      <c r="A110" s="366"/>
      <c r="B110" s="366"/>
      <c r="C110" s="504"/>
      <c r="D110" s="377"/>
      <c r="E110" s="371"/>
      <c r="F110" s="506"/>
      <c r="G110" s="379"/>
    </row>
    <row r="111" spans="1:7" ht="30">
      <c r="A111" s="368" t="s">
        <v>290</v>
      </c>
      <c r="B111" s="369" t="s">
        <v>485</v>
      </c>
      <c r="C111" s="505" t="s">
        <v>12</v>
      </c>
      <c r="D111" s="377">
        <v>1</v>
      </c>
      <c r="E111" s="371"/>
      <c r="F111" s="506" t="s">
        <v>9</v>
      </c>
      <c r="G111" s="379">
        <f>D111*E111</f>
        <v>0</v>
      </c>
    </row>
    <row r="112" spans="1:7" ht="15">
      <c r="A112" s="366"/>
      <c r="B112" s="369"/>
      <c r="C112" s="504"/>
      <c r="D112" s="377"/>
      <c r="E112" s="371"/>
      <c r="F112" s="506"/>
      <c r="G112" s="379"/>
    </row>
    <row r="113" spans="1:7" ht="30">
      <c r="A113" s="382" t="s">
        <v>486</v>
      </c>
      <c r="B113" s="369" t="s">
        <v>487</v>
      </c>
      <c r="C113" s="505" t="s">
        <v>12</v>
      </c>
      <c r="D113" s="377">
        <v>2</v>
      </c>
      <c r="E113" s="371"/>
      <c r="F113" s="506" t="s">
        <v>9</v>
      </c>
      <c r="G113" s="379">
        <f>D113*E113</f>
        <v>0</v>
      </c>
    </row>
    <row r="114" spans="1:7" ht="15">
      <c r="A114" s="366"/>
      <c r="B114" s="366"/>
      <c r="C114" s="504"/>
      <c r="D114" s="377"/>
      <c r="E114" s="371"/>
      <c r="F114" s="506"/>
      <c r="G114" s="379"/>
    </row>
    <row r="115" spans="1:7" ht="30">
      <c r="A115" s="382" t="s">
        <v>488</v>
      </c>
      <c r="B115" s="369" t="s">
        <v>489</v>
      </c>
      <c r="C115" s="505" t="s">
        <v>12</v>
      </c>
      <c r="D115" s="377">
        <v>5</v>
      </c>
      <c r="E115" s="371"/>
      <c r="F115" s="506" t="s">
        <v>9</v>
      </c>
      <c r="G115" s="379">
        <f>D115*E115</f>
        <v>0</v>
      </c>
    </row>
    <row r="116" spans="1:7" ht="15">
      <c r="A116" s="366"/>
      <c r="B116" s="369"/>
      <c r="C116" s="505"/>
      <c r="D116" s="377"/>
      <c r="E116" s="371"/>
      <c r="F116" s="506"/>
      <c r="G116" s="379"/>
    </row>
    <row r="117" spans="1:7" ht="33.75" customHeight="1">
      <c r="A117" s="382" t="s">
        <v>490</v>
      </c>
      <c r="B117" s="369" t="s">
        <v>491</v>
      </c>
      <c r="C117" s="505" t="s">
        <v>12</v>
      </c>
      <c r="D117" s="377">
        <v>5</v>
      </c>
      <c r="E117" s="371"/>
      <c r="F117" s="506" t="s">
        <v>9</v>
      </c>
      <c r="G117" s="379">
        <f>D117*E117</f>
        <v>0</v>
      </c>
    </row>
    <row r="118" spans="1:7" ht="15">
      <c r="A118" s="366"/>
      <c r="B118" s="369"/>
      <c r="C118" s="505"/>
      <c r="D118" s="377"/>
      <c r="E118" s="371"/>
      <c r="F118" s="506"/>
      <c r="G118" s="379"/>
    </row>
    <row r="119" spans="1:7" ht="32.25" customHeight="1">
      <c r="A119" s="382" t="s">
        <v>492</v>
      </c>
      <c r="B119" s="369" t="s">
        <v>493</v>
      </c>
      <c r="C119" s="505" t="s">
        <v>12</v>
      </c>
      <c r="D119" s="377">
        <v>5</v>
      </c>
      <c r="E119" s="371"/>
      <c r="F119" s="506" t="s">
        <v>9</v>
      </c>
      <c r="G119" s="379">
        <f>D119*E119</f>
        <v>0</v>
      </c>
    </row>
    <row r="120" spans="1:7" ht="15">
      <c r="A120" s="366"/>
      <c r="B120" s="369"/>
      <c r="C120" s="505"/>
      <c r="D120" s="377"/>
      <c r="E120" s="371"/>
      <c r="F120" s="506"/>
      <c r="G120" s="379"/>
    </row>
    <row r="121" spans="1:7" ht="17.25" customHeight="1">
      <c r="A121" s="382" t="s">
        <v>494</v>
      </c>
      <c r="B121" s="369" t="s">
        <v>495</v>
      </c>
      <c r="C121" s="505" t="s">
        <v>12</v>
      </c>
      <c r="D121" s="377">
        <v>1</v>
      </c>
      <c r="E121" s="371"/>
      <c r="F121" s="506" t="s">
        <v>9</v>
      </c>
      <c r="G121" s="379">
        <f>D121*E121</f>
        <v>0</v>
      </c>
    </row>
    <row r="122" spans="1:7" ht="15">
      <c r="A122" s="366"/>
      <c r="B122" s="369"/>
      <c r="C122" s="505"/>
      <c r="D122" s="377"/>
      <c r="E122" s="371"/>
      <c r="F122" s="506"/>
      <c r="G122" s="379"/>
    </row>
    <row r="123" spans="1:7" ht="45" customHeight="1">
      <c r="A123" s="382" t="s">
        <v>496</v>
      </c>
      <c r="B123" s="369" t="s">
        <v>497</v>
      </c>
      <c r="C123" s="505" t="s">
        <v>452</v>
      </c>
      <c r="D123" s="377">
        <v>5</v>
      </c>
      <c r="E123" s="371"/>
      <c r="F123" s="506" t="s">
        <v>9</v>
      </c>
      <c r="G123" s="379">
        <f>D123*E123</f>
        <v>0</v>
      </c>
    </row>
    <row r="124" spans="1:7" ht="15">
      <c r="A124" s="382"/>
      <c r="B124" s="369"/>
      <c r="C124" s="505"/>
      <c r="D124" s="377"/>
      <c r="E124" s="371"/>
      <c r="F124" s="506"/>
      <c r="G124" s="379"/>
    </row>
    <row r="125" spans="1:7" ht="32.25" customHeight="1">
      <c r="A125" s="382" t="s">
        <v>498</v>
      </c>
      <c r="B125" s="369" t="s">
        <v>499</v>
      </c>
      <c r="C125" s="505" t="s">
        <v>12</v>
      </c>
      <c r="D125" s="377">
        <v>3</v>
      </c>
      <c r="E125" s="371"/>
      <c r="F125" s="506" t="s">
        <v>9</v>
      </c>
      <c r="G125" s="379">
        <f>D125*E125</f>
        <v>0</v>
      </c>
    </row>
    <row r="126" spans="1:7" ht="15">
      <c r="A126" s="382"/>
      <c r="B126" s="369"/>
      <c r="C126" s="505"/>
      <c r="D126" s="377"/>
      <c r="E126" s="371"/>
      <c r="F126" s="506"/>
      <c r="G126" s="379"/>
    </row>
    <row r="127" spans="1:7" ht="122.25" customHeight="1">
      <c r="A127" s="382" t="s">
        <v>500</v>
      </c>
      <c r="B127" s="369" t="s">
        <v>501</v>
      </c>
      <c r="C127" s="505" t="s">
        <v>12</v>
      </c>
      <c r="D127" s="377">
        <v>1</v>
      </c>
      <c r="E127" s="371"/>
      <c r="F127" s="506" t="s">
        <v>9</v>
      </c>
      <c r="G127" s="379">
        <f>D127*E127</f>
        <v>0</v>
      </c>
    </row>
    <row r="128" spans="1:7" ht="15">
      <c r="A128" s="382"/>
      <c r="B128" s="369"/>
      <c r="C128" s="505"/>
      <c r="D128" s="377"/>
      <c r="E128" s="371"/>
      <c r="F128" s="506"/>
      <c r="G128" s="379"/>
    </row>
    <row r="129" spans="1:7" ht="46.5" customHeight="1">
      <c r="A129" s="382" t="s">
        <v>502</v>
      </c>
      <c r="B129" s="369" t="s">
        <v>503</v>
      </c>
      <c r="C129" s="505" t="s">
        <v>12</v>
      </c>
      <c r="D129" s="377">
        <v>1</v>
      </c>
      <c r="E129" s="371"/>
      <c r="F129" s="506" t="s">
        <v>9</v>
      </c>
      <c r="G129" s="379">
        <f>D129*E129</f>
        <v>0</v>
      </c>
    </row>
    <row r="130" spans="1:7" ht="15">
      <c r="A130" s="382"/>
      <c r="B130" s="369"/>
      <c r="C130" s="505"/>
      <c r="D130" s="377"/>
      <c r="E130" s="371"/>
      <c r="F130" s="506"/>
      <c r="G130" s="379"/>
    </row>
    <row r="131" spans="1:7" ht="108" customHeight="1">
      <c r="A131" s="382" t="s">
        <v>504</v>
      </c>
      <c r="B131" s="369" t="s">
        <v>505</v>
      </c>
      <c r="C131" s="505" t="s">
        <v>72</v>
      </c>
      <c r="D131" s="377">
        <v>1</v>
      </c>
      <c r="E131" s="371"/>
      <c r="F131" s="506" t="s">
        <v>9</v>
      </c>
      <c r="G131" s="379">
        <f>D131*E131</f>
        <v>0</v>
      </c>
    </row>
    <row r="132" spans="1:7" ht="15">
      <c r="A132" s="382"/>
      <c r="B132" s="369"/>
      <c r="C132" s="505"/>
      <c r="D132" s="377"/>
      <c r="E132" s="371"/>
      <c r="F132" s="506"/>
      <c r="G132" s="379"/>
    </row>
    <row r="133" spans="1:7" ht="47.25" customHeight="1">
      <c r="A133" s="382" t="s">
        <v>506</v>
      </c>
      <c r="B133" s="369" t="s">
        <v>507</v>
      </c>
      <c r="C133" s="505" t="s">
        <v>72</v>
      </c>
      <c r="D133" s="377">
        <v>1</v>
      </c>
      <c r="E133" s="371"/>
      <c r="F133" s="506" t="s">
        <v>9</v>
      </c>
      <c r="G133" s="379">
        <f>D133*E133</f>
        <v>0</v>
      </c>
    </row>
    <row r="134" spans="1:7" ht="15">
      <c r="A134" s="382"/>
      <c r="B134" s="369"/>
      <c r="C134" s="505"/>
      <c r="D134" s="377"/>
      <c r="E134" s="371"/>
      <c r="F134" s="506"/>
      <c r="G134" s="379"/>
    </row>
    <row r="135" spans="1:7" ht="64.5" customHeight="1">
      <c r="A135" s="382" t="s">
        <v>508</v>
      </c>
      <c r="B135" s="369" t="s">
        <v>509</v>
      </c>
      <c r="C135" s="505" t="s">
        <v>12</v>
      </c>
      <c r="D135" s="377">
        <v>1</v>
      </c>
      <c r="E135" s="379"/>
      <c r="F135" s="510" t="s">
        <v>9</v>
      </c>
      <c r="G135" s="379">
        <f>D135*E135</f>
        <v>0</v>
      </c>
    </row>
    <row r="136" spans="1:8" ht="15.75" thickBot="1">
      <c r="A136" s="366"/>
      <c r="B136" s="366"/>
      <c r="C136" s="511"/>
      <c r="D136" s="384"/>
      <c r="E136" s="384"/>
      <c r="F136" s="511"/>
      <c r="G136" s="383"/>
      <c r="H136" s="384"/>
    </row>
    <row r="137" spans="1:7" ht="30" customHeight="1" thickTop="1">
      <c r="A137" s="366"/>
      <c r="B137" s="385" t="s">
        <v>445</v>
      </c>
      <c r="C137" s="524" t="s">
        <v>510</v>
      </c>
      <c r="D137" s="386"/>
      <c r="E137" s="386"/>
      <c r="F137" s="512"/>
      <c r="G137" s="529">
        <f>SUM(G70:G136)</f>
        <v>0</v>
      </c>
    </row>
    <row r="138" ht="12.75">
      <c r="A138" s="3"/>
    </row>
    <row r="139" ht="12.75">
      <c r="A139" s="3"/>
    </row>
    <row r="141" ht="13.5" thickBot="1">
      <c r="A141" s="3"/>
    </row>
    <row r="142" spans="1:10" ht="32.25" customHeight="1" thickBot="1">
      <c r="A142" s="363" t="s">
        <v>27</v>
      </c>
      <c r="B142" s="364" t="s">
        <v>511</v>
      </c>
      <c r="C142" s="365" t="s">
        <v>446</v>
      </c>
      <c r="D142" s="365" t="s">
        <v>447</v>
      </c>
      <c r="E142" s="365" t="s">
        <v>448</v>
      </c>
      <c r="F142" s="365"/>
      <c r="G142" s="498" t="s">
        <v>449</v>
      </c>
      <c r="H142" s="498"/>
      <c r="I142" s="498"/>
      <c r="J142" s="500"/>
    </row>
    <row r="143" spans="1:6" ht="15">
      <c r="A143" s="366"/>
      <c r="B143" s="366"/>
      <c r="C143" s="504"/>
      <c r="D143" s="367"/>
      <c r="E143" s="367"/>
      <c r="F143" s="504"/>
    </row>
    <row r="144" spans="1:7" ht="63.75" customHeight="1">
      <c r="A144" s="368" t="s">
        <v>15</v>
      </c>
      <c r="B144" s="369" t="s">
        <v>512</v>
      </c>
      <c r="C144" s="505" t="s">
        <v>12</v>
      </c>
      <c r="D144" s="387">
        <v>1</v>
      </c>
      <c r="E144" s="371"/>
      <c r="F144" s="506" t="s">
        <v>9</v>
      </c>
      <c r="G144" s="379">
        <f>D144*E144</f>
        <v>0</v>
      </c>
    </row>
    <row r="145" spans="1:7" ht="15">
      <c r="A145" s="366"/>
      <c r="B145" s="369"/>
      <c r="C145" s="504"/>
      <c r="D145" s="377"/>
      <c r="E145" s="371"/>
      <c r="F145" s="506"/>
      <c r="G145" s="379"/>
    </row>
    <row r="146" spans="1:7" ht="95.25" customHeight="1">
      <c r="A146" s="368" t="s">
        <v>152</v>
      </c>
      <c r="B146" s="369" t="s">
        <v>513</v>
      </c>
      <c r="C146" s="505" t="s">
        <v>12</v>
      </c>
      <c r="D146" s="377">
        <v>1</v>
      </c>
      <c r="E146" s="371"/>
      <c r="F146" s="506" t="s">
        <v>9</v>
      </c>
      <c r="G146" s="379">
        <f>D146*E146</f>
        <v>0</v>
      </c>
    </row>
    <row r="147" spans="1:7" ht="15">
      <c r="A147" s="366"/>
      <c r="B147" s="369"/>
      <c r="C147" s="504"/>
      <c r="D147" s="377"/>
      <c r="E147" s="371"/>
      <c r="F147" s="506"/>
      <c r="G147" s="379"/>
    </row>
    <row r="148" spans="1:7" ht="213.75" customHeight="1">
      <c r="A148" s="368" t="s">
        <v>156</v>
      </c>
      <c r="B148" s="369" t="s">
        <v>514</v>
      </c>
      <c r="C148" s="505" t="s">
        <v>12</v>
      </c>
      <c r="D148" s="370">
        <v>1</v>
      </c>
      <c r="E148" s="387"/>
      <c r="F148" s="508" t="s">
        <v>9</v>
      </c>
      <c r="G148" s="379">
        <f>D148*E148</f>
        <v>0</v>
      </c>
    </row>
    <row r="149" spans="1:7" ht="15">
      <c r="A149" s="368"/>
      <c r="B149" s="369"/>
      <c r="C149" s="505"/>
      <c r="D149" s="370"/>
      <c r="E149" s="387"/>
      <c r="F149" s="508"/>
      <c r="G149" s="379"/>
    </row>
    <row r="150" spans="1:2" ht="93.75" customHeight="1">
      <c r="A150" s="368" t="s">
        <v>157</v>
      </c>
      <c r="B150" s="388" t="s">
        <v>515</v>
      </c>
    </row>
    <row r="151" spans="1:7" ht="15">
      <c r="A151" s="368"/>
      <c r="B151" s="369"/>
      <c r="C151" s="505" t="s">
        <v>452</v>
      </c>
      <c r="D151" s="374">
        <v>25</v>
      </c>
      <c r="E151" s="389"/>
      <c r="F151" s="513" t="s">
        <v>9</v>
      </c>
      <c r="G151" s="389">
        <f>D151*E151</f>
        <v>0</v>
      </c>
    </row>
    <row r="152" spans="1:7" ht="15">
      <c r="A152" s="368"/>
      <c r="B152" s="369"/>
      <c r="C152" s="505"/>
      <c r="D152" s="370"/>
      <c r="E152" s="387"/>
      <c r="F152" s="508"/>
      <c r="G152" s="379"/>
    </row>
    <row r="153" spans="1:7" ht="45.75" customHeight="1">
      <c r="A153" s="368" t="s">
        <v>189</v>
      </c>
      <c r="B153" s="388" t="s">
        <v>516</v>
      </c>
      <c r="C153" s="525" t="s">
        <v>340</v>
      </c>
      <c r="D153" s="390">
        <v>5</v>
      </c>
      <c r="E153" s="389"/>
      <c r="F153" s="513" t="s">
        <v>9</v>
      </c>
      <c r="G153" s="389">
        <f>D153*E153</f>
        <v>0</v>
      </c>
    </row>
    <row r="154" spans="1:7" ht="15">
      <c r="A154" s="368"/>
      <c r="B154" s="369"/>
      <c r="C154" s="505"/>
      <c r="D154" s="370"/>
      <c r="E154" s="387"/>
      <c r="F154" s="508"/>
      <c r="G154" s="379"/>
    </row>
    <row r="155" spans="1:7" ht="63.75" customHeight="1">
      <c r="A155" s="368" t="s">
        <v>190</v>
      </c>
      <c r="B155" s="369" t="s">
        <v>517</v>
      </c>
      <c r="C155" s="525" t="s">
        <v>12</v>
      </c>
      <c r="D155" s="390">
        <v>1</v>
      </c>
      <c r="E155" s="389"/>
      <c r="F155" s="513" t="s">
        <v>9</v>
      </c>
      <c r="G155" s="389">
        <f>D155*E155</f>
        <v>0</v>
      </c>
    </row>
    <row r="156" spans="1:7" ht="15">
      <c r="A156" s="368"/>
      <c r="B156" s="369"/>
      <c r="C156" s="525"/>
      <c r="D156" s="390"/>
      <c r="E156" s="389"/>
      <c r="F156" s="513"/>
      <c r="G156" s="389"/>
    </row>
    <row r="157" spans="1:7" ht="108.75" customHeight="1">
      <c r="A157" s="368" t="s">
        <v>191</v>
      </c>
      <c r="B157" s="388" t="s">
        <v>518</v>
      </c>
      <c r="C157" s="525" t="s">
        <v>452</v>
      </c>
      <c r="D157" s="390">
        <v>50</v>
      </c>
      <c r="E157" s="389"/>
      <c r="F157" s="513" t="s">
        <v>9</v>
      </c>
      <c r="G157" s="389">
        <f>D157*E157</f>
        <v>0</v>
      </c>
    </row>
    <row r="158" spans="1:6" ht="15">
      <c r="A158" s="366"/>
      <c r="B158" s="366"/>
      <c r="C158" s="505"/>
      <c r="D158" s="370"/>
      <c r="E158" s="367"/>
      <c r="F158" s="504"/>
    </row>
    <row r="159" spans="1:7" ht="15.75" thickBot="1">
      <c r="A159" s="366"/>
      <c r="B159" s="366"/>
      <c r="C159" s="511"/>
      <c r="D159" s="383"/>
      <c r="E159" s="383"/>
      <c r="F159" s="511"/>
      <c r="G159" s="383"/>
    </row>
    <row r="160" spans="1:7" ht="30.75" customHeight="1" thickTop="1">
      <c r="A160" s="366"/>
      <c r="B160" s="385" t="s">
        <v>511</v>
      </c>
      <c r="C160" s="526" t="s">
        <v>519</v>
      </c>
      <c r="D160" s="366"/>
      <c r="E160" s="366"/>
      <c r="F160" s="504"/>
      <c r="G160" s="530">
        <f>SUM(G144:G159)</f>
        <v>0</v>
      </c>
    </row>
    <row r="161" spans="1:6" ht="15">
      <c r="A161" s="366"/>
      <c r="B161" s="366"/>
      <c r="C161" s="504"/>
      <c r="D161" s="367"/>
      <c r="E161" s="367"/>
      <c r="F161" s="504"/>
    </row>
    <row r="162" ht="13.5" thickBot="1">
      <c r="A162" s="3"/>
    </row>
    <row r="163" spans="1:10" ht="31.5" customHeight="1" thickBot="1">
      <c r="A163" s="363" t="s">
        <v>25</v>
      </c>
      <c r="B163" s="364" t="s">
        <v>520</v>
      </c>
      <c r="C163" s="365" t="s">
        <v>446</v>
      </c>
      <c r="D163" s="365" t="s">
        <v>447</v>
      </c>
      <c r="E163" s="365" t="s">
        <v>448</v>
      </c>
      <c r="F163" s="365"/>
      <c r="G163" s="498" t="s">
        <v>449</v>
      </c>
      <c r="H163" s="498"/>
      <c r="I163" s="498"/>
      <c r="J163" s="500"/>
    </row>
    <row r="164" spans="1:6" ht="15">
      <c r="A164" s="366"/>
      <c r="B164" s="366"/>
      <c r="C164" s="504"/>
      <c r="D164" s="367"/>
      <c r="E164" s="367"/>
      <c r="F164" s="504"/>
    </row>
    <row r="165" spans="1:7" ht="64.5" customHeight="1">
      <c r="A165" s="368" t="s">
        <v>20</v>
      </c>
      <c r="B165" s="369" t="s">
        <v>521</v>
      </c>
      <c r="C165" s="505" t="s">
        <v>452</v>
      </c>
      <c r="D165">
        <v>60</v>
      </c>
      <c r="E165" s="371"/>
      <c r="F165" s="506" t="s">
        <v>9</v>
      </c>
      <c r="G165" s="379">
        <f>D165*E165</f>
        <v>0</v>
      </c>
    </row>
    <row r="166" spans="1:7" ht="15">
      <c r="A166" s="366"/>
      <c r="B166" s="369"/>
      <c r="C166" s="504"/>
      <c r="E166" s="371"/>
      <c r="F166" s="506"/>
      <c r="G166" s="379"/>
    </row>
    <row r="167" spans="1:7" ht="49.5" customHeight="1">
      <c r="A167" s="368" t="s">
        <v>21</v>
      </c>
      <c r="B167" s="369" t="s">
        <v>522</v>
      </c>
      <c r="C167" s="505" t="s">
        <v>452</v>
      </c>
      <c r="D167">
        <v>30</v>
      </c>
      <c r="E167" s="371"/>
      <c r="F167" s="506" t="s">
        <v>9</v>
      </c>
      <c r="G167" s="379">
        <f>D167*E167</f>
        <v>0</v>
      </c>
    </row>
    <row r="168" spans="1:7" ht="15">
      <c r="A168" s="366"/>
      <c r="B168" s="369"/>
      <c r="C168" s="504"/>
      <c r="E168" s="371"/>
      <c r="F168" s="506"/>
      <c r="G168" s="379"/>
    </row>
    <row r="169" spans="1:7" ht="30">
      <c r="A169" s="368" t="s">
        <v>33</v>
      </c>
      <c r="B169" s="369" t="s">
        <v>523</v>
      </c>
      <c r="C169" s="504"/>
      <c r="E169" s="371"/>
      <c r="F169" s="506"/>
      <c r="G169" s="379"/>
    </row>
    <row r="170" spans="1:7" ht="15">
      <c r="A170" s="366"/>
      <c r="B170" s="369" t="s">
        <v>524</v>
      </c>
      <c r="C170" s="504" t="s">
        <v>12</v>
      </c>
      <c r="D170">
        <v>4</v>
      </c>
      <c r="E170" s="371"/>
      <c r="F170" s="506" t="s">
        <v>9</v>
      </c>
      <c r="G170" s="379">
        <f>D170*E170</f>
        <v>0</v>
      </c>
    </row>
    <row r="171" spans="1:7" ht="15">
      <c r="A171" s="366"/>
      <c r="B171" s="369" t="s">
        <v>525</v>
      </c>
      <c r="C171" s="504" t="s">
        <v>12</v>
      </c>
      <c r="D171">
        <v>4</v>
      </c>
      <c r="E171" s="371"/>
      <c r="F171" s="506" t="s">
        <v>9</v>
      </c>
      <c r="G171" s="379">
        <f>D171*E171</f>
        <v>0</v>
      </c>
    </row>
    <row r="172" spans="1:7" ht="15">
      <c r="A172" s="366"/>
      <c r="B172" s="369" t="s">
        <v>526</v>
      </c>
      <c r="C172" s="504" t="s">
        <v>12</v>
      </c>
      <c r="D172">
        <v>10</v>
      </c>
      <c r="E172" s="371"/>
      <c r="F172" s="506" t="s">
        <v>9</v>
      </c>
      <c r="G172" s="379">
        <f>D172*E172</f>
        <v>0</v>
      </c>
    </row>
    <row r="173" spans="1:7" ht="15">
      <c r="A173" s="366"/>
      <c r="B173" s="369" t="s">
        <v>527</v>
      </c>
      <c r="C173" s="504" t="s">
        <v>12</v>
      </c>
      <c r="D173">
        <v>10</v>
      </c>
      <c r="E173" s="371"/>
      <c r="F173" s="506" t="s">
        <v>9</v>
      </c>
      <c r="G173" s="379">
        <f>D173*E173</f>
        <v>0</v>
      </c>
    </row>
    <row r="174" spans="1:7" ht="20.25" customHeight="1">
      <c r="A174" s="366"/>
      <c r="B174" s="369" t="s">
        <v>528</v>
      </c>
      <c r="C174" s="505" t="s">
        <v>12</v>
      </c>
      <c r="D174">
        <v>30</v>
      </c>
      <c r="E174" s="371"/>
      <c r="F174" s="506" t="s">
        <v>9</v>
      </c>
      <c r="G174" s="379">
        <f>D174*E174</f>
        <v>0</v>
      </c>
    </row>
    <row r="175" spans="1:7" ht="15">
      <c r="A175" s="366"/>
      <c r="B175" s="369"/>
      <c r="C175" s="504"/>
      <c r="E175" s="371"/>
      <c r="F175" s="506"/>
      <c r="G175" s="379"/>
    </row>
    <row r="176" spans="1:7" ht="33.75" customHeight="1">
      <c r="A176" s="368" t="s">
        <v>53</v>
      </c>
      <c r="B176" s="369" t="s">
        <v>529</v>
      </c>
      <c r="C176" s="505" t="s">
        <v>12</v>
      </c>
      <c r="D176">
        <v>2</v>
      </c>
      <c r="E176" s="371"/>
      <c r="F176" s="506" t="s">
        <v>9</v>
      </c>
      <c r="G176" s="379">
        <f>D176*E176</f>
        <v>0</v>
      </c>
    </row>
    <row r="177" spans="1:7" ht="15">
      <c r="A177" s="366"/>
      <c r="B177" s="369"/>
      <c r="C177" s="504"/>
      <c r="E177" s="371"/>
      <c r="F177" s="506"/>
      <c r="G177" s="379"/>
    </row>
    <row r="178" spans="1:7" ht="90" customHeight="1">
      <c r="A178" s="368" t="s">
        <v>34</v>
      </c>
      <c r="B178" s="369" t="s">
        <v>530</v>
      </c>
      <c r="C178" s="505" t="s">
        <v>12</v>
      </c>
      <c r="D178">
        <v>10</v>
      </c>
      <c r="E178" s="371"/>
      <c r="F178" s="506" t="s">
        <v>9</v>
      </c>
      <c r="G178" s="379">
        <f>D178*E178</f>
        <v>0</v>
      </c>
    </row>
    <row r="179" spans="1:7" ht="15">
      <c r="A179" s="368"/>
      <c r="B179" s="369"/>
      <c r="C179" s="505"/>
      <c r="E179" s="371"/>
      <c r="F179" s="506"/>
      <c r="G179" s="379"/>
    </row>
    <row r="180" spans="1:7" ht="62.25" customHeight="1">
      <c r="A180" s="368" t="s">
        <v>35</v>
      </c>
      <c r="B180" s="369" t="s">
        <v>531</v>
      </c>
      <c r="C180" s="504"/>
      <c r="E180" s="371"/>
      <c r="F180" s="506"/>
      <c r="G180" s="379"/>
    </row>
    <row r="181" spans="1:7" ht="15">
      <c r="A181" s="366"/>
      <c r="B181" s="366"/>
      <c r="C181" s="504" t="s">
        <v>12</v>
      </c>
      <c r="D181" s="366">
        <v>1</v>
      </c>
      <c r="E181" s="391"/>
      <c r="F181" s="509" t="s">
        <v>9</v>
      </c>
      <c r="G181" s="379">
        <f>D181*E181</f>
        <v>0</v>
      </c>
    </row>
    <row r="182" spans="1:7" ht="15">
      <c r="A182" s="366"/>
      <c r="B182" s="366"/>
      <c r="C182" s="504"/>
      <c r="D182" s="366"/>
      <c r="E182" s="391"/>
      <c r="F182" s="509"/>
      <c r="G182" s="379"/>
    </row>
    <row r="183" spans="1:7" ht="47.25" customHeight="1">
      <c r="A183" s="366" t="s">
        <v>235</v>
      </c>
      <c r="B183" s="369" t="s">
        <v>532</v>
      </c>
      <c r="C183" s="505" t="s">
        <v>452</v>
      </c>
      <c r="D183">
        <v>20</v>
      </c>
      <c r="E183" s="371"/>
      <c r="F183" s="506" t="s">
        <v>9</v>
      </c>
      <c r="G183" s="379">
        <f>D183*E183</f>
        <v>0</v>
      </c>
    </row>
    <row r="184" spans="1:7" ht="15">
      <c r="A184" s="366"/>
      <c r="B184" s="366"/>
      <c r="C184" s="504"/>
      <c r="D184" s="366"/>
      <c r="E184" s="391"/>
      <c r="F184" s="509"/>
      <c r="G184" s="379"/>
    </row>
    <row r="185" spans="1:7" ht="15.75" thickBot="1">
      <c r="A185" s="366"/>
      <c r="B185" s="366"/>
      <c r="C185" s="504"/>
      <c r="D185" s="366"/>
      <c r="E185" s="366"/>
      <c r="F185" s="504"/>
      <c r="G185" s="383"/>
    </row>
    <row r="186" spans="1:7" ht="31.5" customHeight="1" thickTop="1">
      <c r="A186" s="366"/>
      <c r="B186" s="385" t="s">
        <v>520</v>
      </c>
      <c r="C186" s="524" t="s">
        <v>519</v>
      </c>
      <c r="D186" s="392"/>
      <c r="E186" s="392"/>
      <c r="F186" s="514"/>
      <c r="G186" s="530">
        <f>SUM(G165:G185)</f>
        <v>0</v>
      </c>
    </row>
    <row r="188" ht="20.25">
      <c r="A188" s="393" t="s">
        <v>533</v>
      </c>
    </row>
    <row r="189" ht="12.75">
      <c r="A189" s="3"/>
    </row>
    <row r="190" spans="1:6" ht="18.75">
      <c r="A190" s="394"/>
      <c r="B190" s="394"/>
      <c r="C190" s="527"/>
      <c r="D190" s="395"/>
      <c r="E190" s="395"/>
      <c r="F190" s="395"/>
    </row>
    <row r="191" spans="1:6" ht="15.75">
      <c r="A191" s="396" t="s">
        <v>28</v>
      </c>
      <c r="B191" s="396" t="s">
        <v>445</v>
      </c>
      <c r="C191" s="527" t="s">
        <v>519</v>
      </c>
      <c r="D191" s="617">
        <f>G137</f>
        <v>0</v>
      </c>
      <c r="E191" s="617"/>
      <c r="F191" s="395"/>
    </row>
    <row r="192" spans="1:6" ht="9.75" customHeight="1">
      <c r="A192" s="396"/>
      <c r="B192" s="396"/>
      <c r="C192" s="527"/>
      <c r="D192" s="395"/>
      <c r="E192" s="395"/>
      <c r="F192" s="395"/>
    </row>
    <row r="193" spans="1:6" ht="15.75">
      <c r="A193" s="396" t="s">
        <v>27</v>
      </c>
      <c r="B193" s="396" t="s">
        <v>511</v>
      </c>
      <c r="C193" s="527" t="s">
        <v>519</v>
      </c>
      <c r="D193" s="617">
        <f>G160</f>
        <v>0</v>
      </c>
      <c r="E193" s="617"/>
      <c r="F193" s="395"/>
    </row>
    <row r="194" spans="1:6" ht="12.75" customHeight="1">
      <c r="A194" s="396"/>
      <c r="B194" s="396"/>
      <c r="C194" s="527"/>
      <c r="D194" s="395"/>
      <c r="E194" s="395"/>
      <c r="F194" s="395"/>
    </row>
    <row r="195" spans="1:7" ht="15.75">
      <c r="A195" s="396" t="s">
        <v>25</v>
      </c>
      <c r="B195" s="396" t="s">
        <v>520</v>
      </c>
      <c r="C195" s="527" t="s">
        <v>519</v>
      </c>
      <c r="D195" s="617">
        <f>G186</f>
        <v>0</v>
      </c>
      <c r="E195" s="617"/>
      <c r="F195" s="395"/>
      <c r="G195" s="397"/>
    </row>
    <row r="196" spans="1:6" ht="19.5" thickBot="1">
      <c r="A196" s="394"/>
      <c r="B196" s="394"/>
      <c r="C196" s="528"/>
      <c r="D196" s="398"/>
      <c r="E196" s="398"/>
      <c r="F196" s="515"/>
    </row>
    <row r="197" spans="1:6" ht="12.75" customHeight="1">
      <c r="A197" s="609"/>
      <c r="B197" s="611" t="s">
        <v>611</v>
      </c>
      <c r="C197" s="613"/>
      <c r="D197" s="615">
        <f>D191+D193+D195</f>
        <v>0</v>
      </c>
      <c r="E197" s="615"/>
      <c r="F197" s="226"/>
    </row>
    <row r="198" spans="1:6" ht="10.5" customHeight="1">
      <c r="A198" s="610"/>
      <c r="B198" s="612"/>
      <c r="C198" s="614"/>
      <c r="D198" s="615"/>
      <c r="E198" s="615"/>
      <c r="F198" s="226"/>
    </row>
    <row r="199" spans="1:5" ht="18">
      <c r="A199" s="399"/>
      <c r="B199" s="552" t="s">
        <v>609</v>
      </c>
      <c r="D199" s="621">
        <f>D197*0.25</f>
        <v>0</v>
      </c>
      <c r="E199" s="621"/>
    </row>
    <row r="200" spans="2:5" ht="18">
      <c r="B200" s="553" t="s">
        <v>610</v>
      </c>
      <c r="D200" s="621">
        <f>D197+D199</f>
        <v>0</v>
      </c>
      <c r="E200" s="621"/>
    </row>
  </sheetData>
  <sheetProtection/>
  <mergeCells count="26">
    <mergeCell ref="D199:E199"/>
    <mergeCell ref="D200:E200"/>
    <mergeCell ref="B25:G25"/>
    <mergeCell ref="B39:G39"/>
    <mergeCell ref="B41:G41"/>
    <mergeCell ref="B43:G43"/>
    <mergeCell ref="B45:G45"/>
    <mergeCell ref="B47:G47"/>
    <mergeCell ref="B60:G60"/>
    <mergeCell ref="B62:G62"/>
    <mergeCell ref="B64:G64"/>
    <mergeCell ref="B49:G49"/>
    <mergeCell ref="B50:G50"/>
    <mergeCell ref="B52:G52"/>
    <mergeCell ref="B54:G54"/>
    <mergeCell ref="B56:G56"/>
    <mergeCell ref="B58:G58"/>
    <mergeCell ref="A197:A198"/>
    <mergeCell ref="B197:B198"/>
    <mergeCell ref="C197:C198"/>
    <mergeCell ref="D197:E198"/>
    <mergeCell ref="G68:H68"/>
    <mergeCell ref="D191:E191"/>
    <mergeCell ref="D193:E193"/>
    <mergeCell ref="D195:E195"/>
    <mergeCell ref="G69:H69"/>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248"/>
  <sheetViews>
    <sheetView zoomScalePageLayoutView="0" workbookViewId="0" topLeftCell="A1">
      <selection activeCell="B8" sqref="B8"/>
    </sheetView>
  </sheetViews>
  <sheetFormatPr defaultColWidth="9.140625" defaultRowHeight="12.75"/>
  <cols>
    <col min="1" max="1" width="9.140625" style="497" customWidth="1"/>
    <col min="2" max="2" width="48.8515625" style="492" customWidth="1"/>
    <col min="3" max="3" width="8.140625" style="493" customWidth="1"/>
    <col min="4" max="4" width="9.57421875" style="494" customWidth="1"/>
    <col min="5" max="5" width="11.8515625" style="495" bestFit="1" customWidth="1"/>
    <col min="6" max="6" width="11.8515625" style="536" customWidth="1"/>
    <col min="7" max="7" width="16.57421875" style="548" customWidth="1"/>
    <col min="8" max="8" width="6.8515625" style="486" customWidth="1"/>
    <col min="9" max="9" width="16.7109375" style="474" customWidth="1"/>
    <col min="10" max="10" width="6.7109375" style="476" customWidth="1"/>
    <col min="11" max="15" width="10.7109375" style="476" customWidth="1"/>
    <col min="16" max="17" width="8.28125" style="489" customWidth="1"/>
    <col min="18" max="19" width="11.00390625" style="476" customWidth="1"/>
    <col min="20" max="25" width="9.421875" style="490" customWidth="1"/>
    <col min="26" max="27" width="9.421875" style="476" customWidth="1"/>
    <col min="28" max="28" width="9.140625" style="476" customWidth="1"/>
    <col min="29" max="29" width="5.421875" style="476" customWidth="1"/>
    <col min="30" max="36" width="12.140625" style="476" customWidth="1"/>
    <col min="37" max="37" width="5.7109375" style="476" customWidth="1"/>
    <col min="38" max="38" width="7.00390625" style="476" customWidth="1"/>
    <col min="39" max="41" width="5.7109375" style="476" customWidth="1"/>
    <col min="42" max="16384" width="9.140625" style="476" customWidth="1"/>
  </cols>
  <sheetData>
    <row r="1" spans="1:9" s="406" customFormat="1" ht="13.5" customHeight="1">
      <c r="A1" s="400"/>
      <c r="B1" s="401"/>
      <c r="C1" s="402" t="s">
        <v>534</v>
      </c>
      <c r="D1" s="403" t="s">
        <v>535</v>
      </c>
      <c r="E1" s="404">
        <v>3</v>
      </c>
      <c r="F1" s="404"/>
      <c r="G1" s="537">
        <v>4</v>
      </c>
      <c r="H1" s="405"/>
      <c r="I1" s="405"/>
    </row>
    <row r="2" spans="1:9" s="412" customFormat="1" ht="34.5" customHeight="1">
      <c r="A2" s="407" t="s">
        <v>536</v>
      </c>
      <c r="B2" s="408" t="s">
        <v>537</v>
      </c>
      <c r="C2" s="409" t="s">
        <v>538</v>
      </c>
      <c r="D2" s="410" t="s">
        <v>447</v>
      </c>
      <c r="E2" s="411" t="s">
        <v>539</v>
      </c>
      <c r="F2" s="411"/>
      <c r="G2" s="538" t="s">
        <v>612</v>
      </c>
      <c r="H2"/>
      <c r="I2"/>
    </row>
    <row r="3" spans="1:9" s="412" customFormat="1" ht="13.5" customHeight="1">
      <c r="A3" s="413" t="s">
        <v>540</v>
      </c>
      <c r="B3" s="414" t="s">
        <v>541</v>
      </c>
      <c r="C3" s="415"/>
      <c r="D3" s="416"/>
      <c r="E3" s="417"/>
      <c r="F3" s="417"/>
      <c r="G3" s="539"/>
      <c r="H3"/>
      <c r="I3"/>
    </row>
    <row r="4" spans="1:9" s="418" customFormat="1" ht="12.75">
      <c r="A4" s="413"/>
      <c r="B4" s="414" t="s">
        <v>542</v>
      </c>
      <c r="C4" s="415"/>
      <c r="D4" s="416"/>
      <c r="E4" s="417"/>
      <c r="F4" s="417"/>
      <c r="G4" s="539"/>
      <c r="H4"/>
      <c r="I4"/>
    </row>
    <row r="5" spans="1:9" s="420" customFormat="1" ht="12.75">
      <c r="A5" s="413"/>
      <c r="B5" s="414" t="s">
        <v>543</v>
      </c>
      <c r="C5" s="415"/>
      <c r="D5" s="416"/>
      <c r="E5" s="417"/>
      <c r="F5" s="417"/>
      <c r="G5" s="539"/>
      <c r="H5"/>
      <c r="I5" s="419"/>
    </row>
    <row r="6" spans="1:8" s="420" customFormat="1" ht="12.75">
      <c r="A6" s="413"/>
      <c r="B6" s="414" t="s">
        <v>544</v>
      </c>
      <c r="C6" s="415"/>
      <c r="D6" s="416"/>
      <c r="E6" s="417"/>
      <c r="F6" s="417"/>
      <c r="G6" s="539"/>
      <c r="H6"/>
    </row>
    <row r="7" spans="1:8" s="420" customFormat="1" ht="12.75">
      <c r="A7" s="413"/>
      <c r="B7" s="414" t="s">
        <v>545</v>
      </c>
      <c r="C7" s="415"/>
      <c r="D7" s="416"/>
      <c r="E7" s="417"/>
      <c r="F7" s="417"/>
      <c r="G7" s="539"/>
      <c r="H7"/>
    </row>
    <row r="8" spans="1:8" s="420" customFormat="1" ht="12.75">
      <c r="A8" s="413"/>
      <c r="B8" s="414" t="s">
        <v>546</v>
      </c>
      <c r="C8" s="415"/>
      <c r="D8" s="416"/>
      <c r="E8" s="417"/>
      <c r="F8" s="417"/>
      <c r="G8" s="539"/>
      <c r="H8"/>
    </row>
    <row r="9" spans="1:8" s="420" customFormat="1" ht="12.75">
      <c r="A9" s="413"/>
      <c r="B9" s="414" t="s">
        <v>608</v>
      </c>
      <c r="C9" s="415"/>
      <c r="D9" s="416"/>
      <c r="E9" s="417"/>
      <c r="F9" s="417"/>
      <c r="G9" s="539"/>
      <c r="H9"/>
    </row>
    <row r="10" spans="1:8" s="420" customFormat="1" ht="12.75">
      <c r="A10" s="413"/>
      <c r="B10" s="414" t="s">
        <v>261</v>
      </c>
      <c r="C10" s="415"/>
      <c r="D10" s="416"/>
      <c r="E10" s="417"/>
      <c r="F10" s="417"/>
      <c r="G10" s="539"/>
      <c r="H10"/>
    </row>
    <row r="11" spans="1:8" s="420" customFormat="1" ht="12.75">
      <c r="A11" s="413"/>
      <c r="B11" s="414" t="s">
        <v>547</v>
      </c>
      <c r="C11" s="415"/>
      <c r="D11" s="416"/>
      <c r="E11" s="417"/>
      <c r="F11" s="417"/>
      <c r="G11" s="539"/>
      <c r="H11"/>
    </row>
    <row r="12" spans="1:8" s="420" customFormat="1" ht="12.75">
      <c r="A12" s="421"/>
      <c r="B12" s="414" t="s">
        <v>548</v>
      </c>
      <c r="C12" s="422"/>
      <c r="D12" s="423"/>
      <c r="E12" s="424"/>
      <c r="F12" s="424"/>
      <c r="G12" s="540"/>
      <c r="H12"/>
    </row>
    <row r="13" spans="1:8" s="420" customFormat="1" ht="12.75">
      <c r="A13" s="425" t="s">
        <v>549</v>
      </c>
      <c r="B13" s="426" t="s">
        <v>550</v>
      </c>
      <c r="C13" s="427"/>
      <c r="D13" s="428"/>
      <c r="E13" s="427"/>
      <c r="F13" s="427"/>
      <c r="G13" s="541"/>
      <c r="H13"/>
    </row>
    <row r="14" spans="1:8" s="420" customFormat="1" ht="69.75" customHeight="1">
      <c r="A14" s="429" t="s">
        <v>551</v>
      </c>
      <c r="B14" s="430" t="s">
        <v>552</v>
      </c>
      <c r="C14" s="431"/>
      <c r="D14" s="432"/>
      <c r="E14" s="433"/>
      <c r="F14" s="454"/>
      <c r="G14" s="434"/>
      <c r="H14"/>
    </row>
    <row r="15" spans="1:8" s="420" customFormat="1" ht="12.75">
      <c r="A15" s="435"/>
      <c r="B15" s="436" t="s">
        <v>553</v>
      </c>
      <c r="C15" s="431"/>
      <c r="D15" s="432"/>
      <c r="E15" s="433"/>
      <c r="F15" s="454"/>
      <c r="G15" s="434"/>
      <c r="H15"/>
    </row>
    <row r="16" spans="1:8" s="420" customFormat="1" ht="12.75">
      <c r="A16" s="435"/>
      <c r="B16" s="430" t="s">
        <v>554</v>
      </c>
      <c r="C16" s="431"/>
      <c r="D16" s="432"/>
      <c r="E16" s="433"/>
      <c r="F16" s="454"/>
      <c r="G16" s="434"/>
      <c r="H16"/>
    </row>
    <row r="17" spans="1:8" s="420" customFormat="1" ht="12.75">
      <c r="A17" s="435"/>
      <c r="B17" s="437" t="s">
        <v>555</v>
      </c>
      <c r="C17" s="431"/>
      <c r="D17" s="432"/>
      <c r="E17" s="433"/>
      <c r="F17" s="454"/>
      <c r="G17" s="434"/>
      <c r="H17"/>
    </row>
    <row r="18" spans="1:8" s="420" customFormat="1" ht="12.75">
      <c r="A18" s="435"/>
      <c r="B18" s="437" t="s">
        <v>556</v>
      </c>
      <c r="C18" s="431"/>
      <c r="D18" s="432"/>
      <c r="E18" s="433"/>
      <c r="F18" s="454"/>
      <c r="G18" s="434"/>
      <c r="H18"/>
    </row>
    <row r="19" spans="1:8" s="420" customFormat="1" ht="12.75">
      <c r="A19" s="435"/>
      <c r="B19" s="436" t="s">
        <v>557</v>
      </c>
      <c r="C19" s="431"/>
      <c r="D19" s="432"/>
      <c r="E19" s="433"/>
      <c r="F19" s="454"/>
      <c r="G19" s="434"/>
      <c r="H19"/>
    </row>
    <row r="20" spans="1:8" s="420" customFormat="1" ht="12.75">
      <c r="A20" s="435"/>
      <c r="B20" s="437" t="s">
        <v>558</v>
      </c>
      <c r="C20" s="431"/>
      <c r="D20" s="432"/>
      <c r="E20" s="433"/>
      <c r="F20" s="454"/>
      <c r="G20" s="434"/>
      <c r="H20"/>
    </row>
    <row r="21" spans="1:8" s="420" customFormat="1" ht="12.75">
      <c r="A21" s="435"/>
      <c r="B21" s="437" t="s">
        <v>559</v>
      </c>
      <c r="C21" s="431"/>
      <c r="D21" s="432"/>
      <c r="E21" s="433"/>
      <c r="F21" s="454"/>
      <c r="G21" s="434"/>
      <c r="H21"/>
    </row>
    <row r="22" spans="1:8" s="420" customFormat="1" ht="12.75">
      <c r="A22" s="435"/>
      <c r="B22" s="437" t="s">
        <v>560</v>
      </c>
      <c r="C22" s="431"/>
      <c r="D22" s="432"/>
      <c r="E22" s="433"/>
      <c r="F22" s="454"/>
      <c r="G22" s="434"/>
      <c r="H22"/>
    </row>
    <row r="23" spans="1:8" s="420" customFormat="1" ht="12.75">
      <c r="A23" s="435"/>
      <c r="B23" s="437" t="s">
        <v>561</v>
      </c>
      <c r="C23" s="431"/>
      <c r="D23" s="432"/>
      <c r="E23" s="433"/>
      <c r="F23" s="454"/>
      <c r="G23" s="434"/>
      <c r="H23"/>
    </row>
    <row r="24" spans="1:8" s="420" customFormat="1" ht="12.75">
      <c r="A24" s="435"/>
      <c r="B24" s="437" t="s">
        <v>562</v>
      </c>
      <c r="C24" s="431"/>
      <c r="D24" s="432"/>
      <c r="E24" s="433"/>
      <c r="F24" s="454"/>
      <c r="G24" s="434"/>
      <c r="H24"/>
    </row>
    <row r="25" spans="1:8" s="420" customFormat="1" ht="12.75">
      <c r="A25" s="435"/>
      <c r="B25" s="437" t="s">
        <v>563</v>
      </c>
      <c r="C25" s="431"/>
      <c r="D25" s="432"/>
      <c r="E25" s="433"/>
      <c r="F25" s="454"/>
      <c r="G25" s="434"/>
      <c r="H25"/>
    </row>
    <row r="26" spans="1:8" s="420" customFormat="1" ht="12.75">
      <c r="A26" s="435"/>
      <c r="B26" s="437" t="s">
        <v>564</v>
      </c>
      <c r="C26" s="431"/>
      <c r="D26" s="432"/>
      <c r="E26" s="433"/>
      <c r="F26" s="454"/>
      <c r="G26" s="434"/>
      <c r="H26"/>
    </row>
    <row r="27" spans="1:8" s="420" customFormat="1" ht="12.75">
      <c r="A27" s="435"/>
      <c r="B27" s="438" t="s">
        <v>565</v>
      </c>
      <c r="C27" s="431"/>
      <c r="D27" s="432"/>
      <c r="E27" s="433"/>
      <c r="F27" s="454"/>
      <c r="G27" s="434"/>
      <c r="H27"/>
    </row>
    <row r="28" spans="1:8" s="420" customFormat="1" ht="12.75">
      <c r="A28" s="435"/>
      <c r="B28" s="437" t="s">
        <v>566</v>
      </c>
      <c r="C28" s="431"/>
      <c r="D28" s="432"/>
      <c r="E28" s="433"/>
      <c r="F28" s="454"/>
      <c r="G28" s="434"/>
      <c r="H28"/>
    </row>
    <row r="29" spans="1:8" s="420" customFormat="1" ht="25.5">
      <c r="A29" s="435"/>
      <c r="B29" s="430" t="s">
        <v>567</v>
      </c>
      <c r="C29" s="431"/>
      <c r="D29" s="432"/>
      <c r="E29" s="433"/>
      <c r="F29" s="454"/>
      <c r="G29" s="434"/>
      <c r="H29"/>
    </row>
    <row r="30" spans="1:8" s="420" customFormat="1" ht="12.75">
      <c r="A30" s="435"/>
      <c r="B30" s="437" t="s">
        <v>568</v>
      </c>
      <c r="C30" s="431"/>
      <c r="D30" s="432"/>
      <c r="E30" s="433"/>
      <c r="F30" s="454"/>
      <c r="G30" s="434"/>
      <c r="H30"/>
    </row>
    <row r="31" spans="1:8" s="420" customFormat="1" ht="12.75">
      <c r="A31" s="435"/>
      <c r="B31" s="437" t="s">
        <v>569</v>
      </c>
      <c r="C31" s="431"/>
      <c r="D31" s="432"/>
      <c r="E31" s="433"/>
      <c r="F31" s="454"/>
      <c r="G31" s="434"/>
      <c r="H31"/>
    </row>
    <row r="32" spans="1:8" s="420" customFormat="1" ht="12.75">
      <c r="A32" s="435"/>
      <c r="B32" s="430" t="s">
        <v>570</v>
      </c>
      <c r="C32" s="431"/>
      <c r="D32" s="432"/>
      <c r="E32" s="433"/>
      <c r="F32" s="454"/>
      <c r="G32" s="434"/>
      <c r="H32"/>
    </row>
    <row r="33" spans="1:8" s="420" customFormat="1" ht="12.75">
      <c r="A33" s="435"/>
      <c r="B33" s="430" t="s">
        <v>571</v>
      </c>
      <c r="C33" s="431"/>
      <c r="D33" s="432"/>
      <c r="E33" s="433"/>
      <c r="F33" s="454"/>
      <c r="G33" s="434"/>
      <c r="H33"/>
    </row>
    <row r="34" spans="1:8" s="420" customFormat="1" ht="89.25">
      <c r="A34" s="435" t="s">
        <v>572</v>
      </c>
      <c r="B34" s="439" t="s">
        <v>573</v>
      </c>
      <c r="C34" s="431"/>
      <c r="D34" s="432"/>
      <c r="E34" s="433"/>
      <c r="F34" s="454"/>
      <c r="G34" s="434"/>
      <c r="H34"/>
    </row>
    <row r="35" spans="1:8" s="420" customFormat="1" ht="12.75">
      <c r="A35" s="435"/>
      <c r="B35" s="436" t="s">
        <v>574</v>
      </c>
      <c r="C35" s="431"/>
      <c r="D35" s="432"/>
      <c r="E35" s="433"/>
      <c r="F35" s="454"/>
      <c r="G35" s="434"/>
      <c r="H35"/>
    </row>
    <row r="36" spans="1:8" s="420" customFormat="1" ht="12.75">
      <c r="A36" s="435"/>
      <c r="B36" s="430" t="s">
        <v>575</v>
      </c>
      <c r="C36" s="431"/>
      <c r="D36" s="432"/>
      <c r="E36" s="433"/>
      <c r="F36" s="454"/>
      <c r="G36" s="434"/>
      <c r="H36"/>
    </row>
    <row r="37" spans="1:8" s="420" customFormat="1" ht="12.75">
      <c r="A37" s="435"/>
      <c r="B37" s="437" t="s">
        <v>576</v>
      </c>
      <c r="C37" s="431"/>
      <c r="D37" s="432"/>
      <c r="E37" s="433"/>
      <c r="F37" s="454"/>
      <c r="G37" s="434"/>
      <c r="H37"/>
    </row>
    <row r="38" spans="1:8" s="420" customFormat="1" ht="12.75">
      <c r="A38" s="435"/>
      <c r="B38" s="437" t="s">
        <v>577</v>
      </c>
      <c r="C38" s="440"/>
      <c r="D38" s="441"/>
      <c r="E38" s="442"/>
      <c r="F38" s="533"/>
      <c r="G38" s="443"/>
      <c r="H38"/>
    </row>
    <row r="39" spans="1:8" s="420" customFormat="1" ht="12.75">
      <c r="A39" s="429"/>
      <c r="B39" s="444" t="s">
        <v>578</v>
      </c>
      <c r="C39" s="440"/>
      <c r="D39" s="441"/>
      <c r="E39" s="442"/>
      <c r="F39" s="533"/>
      <c r="G39" s="443"/>
      <c r="H39"/>
    </row>
    <row r="40" spans="1:8" s="420" customFormat="1" ht="12.75">
      <c r="A40" s="429"/>
      <c r="B40" s="430" t="s">
        <v>579</v>
      </c>
      <c r="C40" s="445" t="s">
        <v>12</v>
      </c>
      <c r="D40" s="446">
        <v>1</v>
      </c>
      <c r="E40" s="433"/>
      <c r="F40" s="454" t="s">
        <v>9</v>
      </c>
      <c r="G40" s="443">
        <f>D40*E40</f>
        <v>0</v>
      </c>
      <c r="H40"/>
    </row>
    <row r="41" spans="1:8" s="420" customFormat="1" ht="12.75">
      <c r="A41" s="429"/>
      <c r="B41" s="430" t="s">
        <v>580</v>
      </c>
      <c r="C41" s="440"/>
      <c r="D41" s="441"/>
      <c r="E41" s="442"/>
      <c r="F41" s="533"/>
      <c r="G41" s="443"/>
      <c r="H41"/>
    </row>
    <row r="42" spans="1:8" s="420" customFormat="1" ht="12.75">
      <c r="A42" s="447"/>
      <c r="B42" s="448"/>
      <c r="C42" s="449"/>
      <c r="D42" s="450"/>
      <c r="E42" s="442"/>
      <c r="F42" s="533"/>
      <c r="G42" s="443"/>
      <c r="H42"/>
    </row>
    <row r="43" spans="1:8" s="420" customFormat="1" ht="12.75">
      <c r="A43" s="429"/>
      <c r="B43" s="451"/>
      <c r="C43" s="452"/>
      <c r="D43" s="453"/>
      <c r="E43" s="454"/>
      <c r="F43" s="454"/>
      <c r="G43" s="434"/>
      <c r="H43"/>
    </row>
    <row r="44" spans="1:8" s="420" customFormat="1" ht="76.5">
      <c r="A44" s="429" t="s">
        <v>581</v>
      </c>
      <c r="B44" s="451" t="s">
        <v>582</v>
      </c>
      <c r="C44" s="452"/>
      <c r="D44" s="453"/>
      <c r="E44" s="454"/>
      <c r="F44" s="454"/>
      <c r="G44" s="434"/>
      <c r="H44"/>
    </row>
    <row r="45" spans="1:8" s="420" customFormat="1" ht="12.75">
      <c r="A45" s="455"/>
      <c r="B45" s="456" t="s">
        <v>583</v>
      </c>
      <c r="C45" s="452" t="s">
        <v>452</v>
      </c>
      <c r="D45" s="453">
        <v>3</v>
      </c>
      <c r="E45" s="457"/>
      <c r="F45" s="457" t="s">
        <v>9</v>
      </c>
      <c r="G45" s="542">
        <f>D45*E45</f>
        <v>0</v>
      </c>
      <c r="H45"/>
    </row>
    <row r="46" spans="1:8" s="420" customFormat="1" ht="12.75">
      <c r="A46" s="455"/>
      <c r="B46" s="456" t="s">
        <v>584</v>
      </c>
      <c r="C46" s="452" t="s">
        <v>452</v>
      </c>
      <c r="D46" s="453">
        <v>3</v>
      </c>
      <c r="E46" s="457"/>
      <c r="F46" s="457" t="s">
        <v>9</v>
      </c>
      <c r="G46" s="542">
        <f>D46*E46</f>
        <v>0</v>
      </c>
      <c r="H46"/>
    </row>
    <row r="47" spans="1:8" s="420" customFormat="1" ht="12.75">
      <c r="A47" s="455"/>
      <c r="B47" s="456"/>
      <c r="C47" s="452"/>
      <c r="D47" s="453"/>
      <c r="E47" s="457"/>
      <c r="F47" s="457"/>
      <c r="G47" s="542"/>
      <c r="H47"/>
    </row>
    <row r="48" spans="1:8" s="420" customFormat="1" ht="38.25">
      <c r="A48" s="429" t="s">
        <v>585</v>
      </c>
      <c r="B48" s="451" t="s">
        <v>586</v>
      </c>
      <c r="C48" s="458"/>
      <c r="D48" s="459"/>
      <c r="E48" s="454"/>
      <c r="F48" s="454"/>
      <c r="G48" s="434"/>
      <c r="H48"/>
    </row>
    <row r="49" spans="1:8" s="420" customFormat="1" ht="12.75">
      <c r="A49" s="429"/>
      <c r="B49" s="456" t="s">
        <v>587</v>
      </c>
      <c r="C49" s="458" t="s">
        <v>588</v>
      </c>
      <c r="D49" s="459">
        <v>1</v>
      </c>
      <c r="E49" s="457"/>
      <c r="F49" s="457" t="s">
        <v>9</v>
      </c>
      <c r="G49" s="542">
        <f>D49*E49</f>
        <v>0</v>
      </c>
      <c r="H49"/>
    </row>
    <row r="50" spans="1:8" s="420" customFormat="1" ht="12.75">
      <c r="A50" s="429"/>
      <c r="B50" s="451"/>
      <c r="C50" s="458"/>
      <c r="D50" s="459"/>
      <c r="E50" s="454"/>
      <c r="F50" s="454"/>
      <c r="G50" s="434"/>
      <c r="H50"/>
    </row>
    <row r="51" spans="1:8" s="420" customFormat="1" ht="42" customHeight="1">
      <c r="A51" s="429" t="s">
        <v>589</v>
      </c>
      <c r="B51" s="451" t="s">
        <v>590</v>
      </c>
      <c r="C51" s="458"/>
      <c r="D51" s="460"/>
      <c r="E51" s="454"/>
      <c r="F51" s="454"/>
      <c r="G51" s="434"/>
      <c r="H51"/>
    </row>
    <row r="52" spans="1:8" s="420" customFormat="1" ht="12.75">
      <c r="A52" s="429"/>
      <c r="B52" s="451"/>
      <c r="C52" s="458" t="s">
        <v>588</v>
      </c>
      <c r="D52" s="460">
        <v>1</v>
      </c>
      <c r="E52" s="457"/>
      <c r="F52" s="457" t="s">
        <v>9</v>
      </c>
      <c r="G52" s="542">
        <f>D52*E52</f>
        <v>0</v>
      </c>
      <c r="H52"/>
    </row>
    <row r="53" spans="1:8" s="420" customFormat="1" ht="12.75">
      <c r="A53" s="429"/>
      <c r="B53" s="461"/>
      <c r="C53" s="452"/>
      <c r="D53" s="460"/>
      <c r="E53" s="454"/>
      <c r="F53" s="454"/>
      <c r="G53" s="434"/>
      <c r="H53"/>
    </row>
    <row r="54" spans="1:8" s="420" customFormat="1" ht="29.25" customHeight="1">
      <c r="A54" s="429" t="s">
        <v>591</v>
      </c>
      <c r="B54" s="451" t="s">
        <v>592</v>
      </c>
      <c r="C54" s="458"/>
      <c r="D54" s="460"/>
      <c r="E54" s="454"/>
      <c r="F54" s="454"/>
      <c r="G54" s="434"/>
      <c r="H54"/>
    </row>
    <row r="55" spans="1:8" s="420" customFormat="1" ht="12.75">
      <c r="A55" s="429"/>
      <c r="B55" s="451"/>
      <c r="C55" s="458" t="s">
        <v>588</v>
      </c>
      <c r="D55" s="460">
        <v>1</v>
      </c>
      <c r="E55" s="457"/>
      <c r="F55" s="457" t="s">
        <v>9</v>
      </c>
      <c r="G55" s="542">
        <f>D55*E55</f>
        <v>0</v>
      </c>
      <c r="H55"/>
    </row>
    <row r="56" spans="1:8" s="420" customFormat="1" ht="12.75">
      <c r="A56" s="429"/>
      <c r="B56" s="462"/>
      <c r="C56" s="458"/>
      <c r="D56" s="460"/>
      <c r="E56" s="454"/>
      <c r="F56" s="454"/>
      <c r="G56" s="434"/>
      <c r="H56"/>
    </row>
    <row r="57" spans="1:8" s="420" customFormat="1" ht="51">
      <c r="A57" s="429" t="s">
        <v>593</v>
      </c>
      <c r="B57" s="451" t="s">
        <v>594</v>
      </c>
      <c r="C57" s="458"/>
      <c r="D57" s="460"/>
      <c r="E57" s="454"/>
      <c r="F57" s="454"/>
      <c r="G57" s="434"/>
      <c r="H57"/>
    </row>
    <row r="58" spans="1:8" s="420" customFormat="1" ht="12.75">
      <c r="A58" s="429"/>
      <c r="B58" s="451"/>
      <c r="C58" s="458" t="s">
        <v>595</v>
      </c>
      <c r="D58" s="460">
        <v>1</v>
      </c>
      <c r="E58" s="457"/>
      <c r="F58" s="457" t="s">
        <v>9</v>
      </c>
      <c r="G58" s="542">
        <f>D58*E58</f>
        <v>0</v>
      </c>
      <c r="H58"/>
    </row>
    <row r="59" spans="1:8" s="420" customFormat="1" ht="12.75">
      <c r="A59" s="429"/>
      <c r="B59" s="451"/>
      <c r="C59" s="458"/>
      <c r="D59" s="460"/>
      <c r="E59" s="454"/>
      <c r="F59" s="454"/>
      <c r="G59" s="434"/>
      <c r="H59"/>
    </row>
    <row r="60" spans="1:8" s="420" customFormat="1" ht="51">
      <c r="A60" s="429" t="s">
        <v>596</v>
      </c>
      <c r="B60" s="451" t="s">
        <v>597</v>
      </c>
      <c r="C60" s="458"/>
      <c r="D60" s="460"/>
      <c r="E60" s="454"/>
      <c r="F60" s="454"/>
      <c r="G60" s="434"/>
      <c r="H60"/>
    </row>
    <row r="61" spans="1:8" s="420" customFormat="1" ht="12.75">
      <c r="A61" s="429"/>
      <c r="B61" s="451"/>
      <c r="C61" s="458" t="s">
        <v>595</v>
      </c>
      <c r="D61" s="463">
        <v>1</v>
      </c>
      <c r="E61" s="457"/>
      <c r="F61" s="457" t="s">
        <v>9</v>
      </c>
      <c r="G61" s="542">
        <f>D61*E61</f>
        <v>0</v>
      </c>
      <c r="H61"/>
    </row>
    <row r="62" spans="1:8" s="420" customFormat="1" ht="12.75">
      <c r="A62" s="429"/>
      <c r="B62" s="451"/>
      <c r="C62" s="458"/>
      <c r="D62" s="460"/>
      <c r="E62" s="454"/>
      <c r="F62" s="454"/>
      <c r="G62" s="434"/>
      <c r="H62"/>
    </row>
    <row r="63" spans="1:8" s="420" customFormat="1" ht="63.75">
      <c r="A63" s="429" t="s">
        <v>598</v>
      </c>
      <c r="B63" s="451" t="s">
        <v>599</v>
      </c>
      <c r="C63" s="463" t="s">
        <v>595</v>
      </c>
      <c r="D63" s="463">
        <v>1</v>
      </c>
      <c r="E63" s="457"/>
      <c r="F63" s="457" t="s">
        <v>9</v>
      </c>
      <c r="G63" s="542">
        <f>D63*E63</f>
        <v>0</v>
      </c>
      <c r="H63"/>
    </row>
    <row r="64" spans="1:8" s="420" customFormat="1" ht="12.75">
      <c r="A64" s="464"/>
      <c r="B64" s="451"/>
      <c r="C64" s="458"/>
      <c r="D64" s="460"/>
      <c r="E64" s="454"/>
      <c r="F64" s="454"/>
      <c r="G64" s="465"/>
      <c r="H64"/>
    </row>
    <row r="65" spans="1:8" s="420" customFormat="1" ht="13.5" thickBot="1">
      <c r="A65" s="429"/>
      <c r="B65" s="466"/>
      <c r="C65" s="467"/>
      <c r="D65" s="468"/>
      <c r="E65" s="457"/>
      <c r="F65" s="457"/>
      <c r="G65" s="542"/>
      <c r="H65"/>
    </row>
    <row r="66" spans="1:8" s="420" customFormat="1" ht="13.5" thickBot="1">
      <c r="A66" s="469"/>
      <c r="B66" s="469" t="s">
        <v>600</v>
      </c>
      <c r="C66" s="470"/>
      <c r="D66" s="470"/>
      <c r="E66" s="471"/>
      <c r="F66" s="534"/>
      <c r="G66" s="543"/>
      <c r="H66"/>
    </row>
    <row r="67" spans="2:8" s="420" customFormat="1" ht="12.75">
      <c r="B67" s="472"/>
      <c r="C67" s="473"/>
      <c r="D67" s="623" t="s">
        <v>519</v>
      </c>
      <c r="E67" s="623"/>
      <c r="F67" s="549" t="s">
        <v>9</v>
      </c>
      <c r="G67" s="550">
        <f>SUM(G39:G66)</f>
        <v>0</v>
      </c>
      <c r="H67"/>
    </row>
    <row r="68" spans="2:9" s="420" customFormat="1" ht="15" customHeight="1">
      <c r="B68" s="472"/>
      <c r="C68" s="473"/>
      <c r="D68" s="624" t="s">
        <v>84</v>
      </c>
      <c r="E68" s="624"/>
      <c r="F68" s="551" t="s">
        <v>9</v>
      </c>
      <c r="G68" s="550">
        <f>G67*0.25</f>
        <v>0</v>
      </c>
      <c r="H68" s="544"/>
      <c r="I68" s="544"/>
    </row>
    <row r="69" spans="2:8" s="420" customFormat="1" ht="12.75">
      <c r="B69" s="472"/>
      <c r="C69" s="473"/>
      <c r="D69" s="625" t="s">
        <v>68</v>
      </c>
      <c r="E69" s="625"/>
      <c r="F69" s="549" t="s">
        <v>9</v>
      </c>
      <c r="G69" s="550">
        <f>G67+G68</f>
        <v>0</v>
      </c>
      <c r="H69"/>
    </row>
    <row r="70" spans="2:8" s="420" customFormat="1" ht="12.75">
      <c r="B70" s="475" t="s">
        <v>601</v>
      </c>
      <c r="C70" s="476"/>
      <c r="D70" s="477"/>
      <c r="E70" s="474"/>
      <c r="F70" s="535"/>
      <c r="G70" s="545"/>
      <c r="H70"/>
    </row>
    <row r="71" spans="2:8" s="420" customFormat="1" ht="51">
      <c r="B71" s="475" t="s">
        <v>602</v>
      </c>
      <c r="C71" s="476"/>
      <c r="D71" s="473"/>
      <c r="E71" s="474"/>
      <c r="F71" s="535"/>
      <c r="G71" s="545"/>
      <c r="H71"/>
    </row>
    <row r="72" spans="1:8" s="420" customFormat="1" ht="16.5">
      <c r="A72" s="478"/>
      <c r="B72" s="479"/>
      <c r="C72" s="480"/>
      <c r="D72" s="481"/>
      <c r="E72" s="482"/>
      <c r="F72" s="482"/>
      <c r="G72" s="546"/>
      <c r="H72"/>
    </row>
    <row r="73" spans="1:8" s="420" customFormat="1" ht="12.75">
      <c r="A73"/>
      <c r="B73"/>
      <c r="C73"/>
      <c r="D73"/>
      <c r="E73"/>
      <c r="F73" s="397"/>
      <c r="G73" s="547"/>
      <c r="H73"/>
    </row>
    <row r="74" spans="1:8" s="420" customFormat="1" ht="12.75">
      <c r="A74"/>
      <c r="B74"/>
      <c r="C74"/>
      <c r="D74"/>
      <c r="E74"/>
      <c r="F74" s="397"/>
      <c r="G74" s="547"/>
      <c r="H74"/>
    </row>
    <row r="75" spans="1:8" s="420" customFormat="1" ht="12.75">
      <c r="A75"/>
      <c r="B75"/>
      <c r="C75"/>
      <c r="D75"/>
      <c r="E75"/>
      <c r="F75" s="397"/>
      <c r="G75" s="547"/>
      <c r="H75"/>
    </row>
    <row r="76" spans="1:8" s="420" customFormat="1" ht="12.75">
      <c r="A76"/>
      <c r="B76"/>
      <c r="C76"/>
      <c r="D76"/>
      <c r="E76"/>
      <c r="F76" s="397"/>
      <c r="G76" s="547"/>
      <c r="H76"/>
    </row>
    <row r="77" spans="1:8" s="420" customFormat="1" ht="12.75">
      <c r="A77"/>
      <c r="B77"/>
      <c r="C77"/>
      <c r="D77"/>
      <c r="E77"/>
      <c r="F77" s="397"/>
      <c r="G77" s="547"/>
      <c r="H77"/>
    </row>
    <row r="78" spans="1:8" s="420" customFormat="1" ht="12.75">
      <c r="A78"/>
      <c r="B78"/>
      <c r="C78"/>
      <c r="D78"/>
      <c r="E78"/>
      <c r="F78" s="397"/>
      <c r="G78" s="547"/>
      <c r="H78"/>
    </row>
    <row r="79" spans="1:8" s="420" customFormat="1" ht="12.75">
      <c r="A79"/>
      <c r="B79"/>
      <c r="C79"/>
      <c r="D79"/>
      <c r="E79"/>
      <c r="F79" s="397"/>
      <c r="G79" s="547"/>
      <c r="H79"/>
    </row>
    <row r="80" spans="1:8" s="420" customFormat="1" ht="12.75">
      <c r="A80"/>
      <c r="B80"/>
      <c r="C80"/>
      <c r="D80"/>
      <c r="E80"/>
      <c r="F80" s="397"/>
      <c r="G80" s="547"/>
      <c r="H80"/>
    </row>
    <row r="81" spans="1:8" s="420" customFormat="1" ht="12.75">
      <c r="A81"/>
      <c r="B81"/>
      <c r="C81"/>
      <c r="D81"/>
      <c r="E81"/>
      <c r="F81" s="397"/>
      <c r="G81" s="547"/>
      <c r="H81"/>
    </row>
    <row r="82" spans="1:8" s="420" customFormat="1" ht="12.75">
      <c r="A82"/>
      <c r="B82"/>
      <c r="C82"/>
      <c r="D82"/>
      <c r="E82"/>
      <c r="F82" s="397"/>
      <c r="G82" s="547"/>
      <c r="H82"/>
    </row>
    <row r="83" spans="1:8" s="420" customFormat="1" ht="12.75">
      <c r="A83"/>
      <c r="B83"/>
      <c r="C83"/>
      <c r="D83"/>
      <c r="E83"/>
      <c r="F83" s="397"/>
      <c r="G83" s="547"/>
      <c r="H83"/>
    </row>
    <row r="84" spans="1:8" s="420" customFormat="1" ht="12.75">
      <c r="A84"/>
      <c r="B84"/>
      <c r="C84"/>
      <c r="D84"/>
      <c r="E84"/>
      <c r="F84" s="397"/>
      <c r="G84" s="547"/>
      <c r="H84"/>
    </row>
    <row r="85" spans="1:8" s="420" customFormat="1" ht="12.75">
      <c r="A85"/>
      <c r="B85"/>
      <c r="C85"/>
      <c r="D85"/>
      <c r="E85"/>
      <c r="F85" s="397"/>
      <c r="G85" s="547"/>
      <c r="H85"/>
    </row>
    <row r="86" spans="1:8" s="420" customFormat="1" ht="12.75">
      <c r="A86"/>
      <c r="B86"/>
      <c r="C86"/>
      <c r="D86"/>
      <c r="E86"/>
      <c r="F86" s="397"/>
      <c r="G86" s="547"/>
      <c r="H86"/>
    </row>
    <row r="87" spans="1:8" s="420" customFormat="1" ht="12.75">
      <c r="A87"/>
      <c r="B87"/>
      <c r="C87"/>
      <c r="D87"/>
      <c r="E87"/>
      <c r="F87" s="397"/>
      <c r="G87" s="547"/>
      <c r="H87"/>
    </row>
    <row r="88" spans="1:8" s="420" customFormat="1" ht="12.75">
      <c r="A88"/>
      <c r="B88"/>
      <c r="C88"/>
      <c r="D88"/>
      <c r="E88"/>
      <c r="F88" s="397"/>
      <c r="G88" s="547"/>
      <c r="H88"/>
    </row>
    <row r="89" spans="1:8" s="420" customFormat="1" ht="12.75">
      <c r="A89"/>
      <c r="B89"/>
      <c r="C89"/>
      <c r="D89"/>
      <c r="E89"/>
      <c r="F89" s="397"/>
      <c r="G89" s="547"/>
      <c r="H89"/>
    </row>
    <row r="90" spans="1:8" s="420" customFormat="1" ht="12.75">
      <c r="A90"/>
      <c r="B90"/>
      <c r="C90"/>
      <c r="D90"/>
      <c r="E90"/>
      <c r="F90" s="397"/>
      <c r="G90" s="547"/>
      <c r="H90"/>
    </row>
    <row r="91" spans="1:8" s="420" customFormat="1" ht="12.75">
      <c r="A91"/>
      <c r="B91"/>
      <c r="C91"/>
      <c r="D91"/>
      <c r="E91"/>
      <c r="F91" s="397"/>
      <c r="G91" s="547"/>
      <c r="H91"/>
    </row>
    <row r="92" spans="1:8" s="420" customFormat="1" ht="12.75">
      <c r="A92"/>
      <c r="B92"/>
      <c r="C92"/>
      <c r="D92"/>
      <c r="E92"/>
      <c r="F92" s="397"/>
      <c r="G92" s="547"/>
      <c r="H92"/>
    </row>
    <row r="93" spans="1:8" s="420" customFormat="1" ht="12.75">
      <c r="A93"/>
      <c r="B93"/>
      <c r="C93"/>
      <c r="D93"/>
      <c r="E93"/>
      <c r="F93" s="397"/>
      <c r="G93" s="547"/>
      <c r="H93"/>
    </row>
    <row r="94" spans="1:8" s="420" customFormat="1" ht="12.75">
      <c r="A94"/>
      <c r="B94"/>
      <c r="C94"/>
      <c r="D94"/>
      <c r="E94"/>
      <c r="F94" s="397"/>
      <c r="G94" s="547"/>
      <c r="H94"/>
    </row>
    <row r="95" spans="1:8" s="420" customFormat="1" ht="12.75">
      <c r="A95"/>
      <c r="B95"/>
      <c r="C95"/>
      <c r="D95"/>
      <c r="E95"/>
      <c r="F95" s="397"/>
      <c r="G95" s="547"/>
      <c r="H95"/>
    </row>
    <row r="96" spans="1:8" s="420" customFormat="1" ht="12.75">
      <c r="A96"/>
      <c r="B96"/>
      <c r="C96"/>
      <c r="D96"/>
      <c r="E96"/>
      <c r="F96" s="397"/>
      <c r="G96" s="547"/>
      <c r="H96"/>
    </row>
    <row r="97" spans="1:8" s="420" customFormat="1" ht="12.75">
      <c r="A97"/>
      <c r="B97"/>
      <c r="C97"/>
      <c r="D97"/>
      <c r="E97"/>
      <c r="F97" s="397"/>
      <c r="G97" s="547"/>
      <c r="H97"/>
    </row>
    <row r="98" spans="1:8" s="420" customFormat="1" ht="36" customHeight="1">
      <c r="A98"/>
      <c r="B98"/>
      <c r="C98"/>
      <c r="D98"/>
      <c r="E98"/>
      <c r="F98" s="397"/>
      <c r="G98" s="547"/>
      <c r="H98"/>
    </row>
    <row r="99" spans="1:8" s="420" customFormat="1" ht="15.75" customHeight="1">
      <c r="A99"/>
      <c r="B99"/>
      <c r="C99"/>
      <c r="D99"/>
      <c r="E99"/>
      <c r="F99" s="397"/>
      <c r="G99" s="547"/>
      <c r="H99"/>
    </row>
    <row r="100" spans="1:8" s="420" customFormat="1" ht="12.75">
      <c r="A100"/>
      <c r="B100"/>
      <c r="C100"/>
      <c r="D100"/>
      <c r="E100"/>
      <c r="F100" s="397"/>
      <c r="G100" s="547"/>
      <c r="H100"/>
    </row>
    <row r="101" spans="1:8" s="420" customFormat="1" ht="12.75">
      <c r="A101"/>
      <c r="B101"/>
      <c r="C101"/>
      <c r="D101"/>
      <c r="E101"/>
      <c r="F101" s="397"/>
      <c r="G101" s="547"/>
      <c r="H101"/>
    </row>
    <row r="102" spans="1:8" s="420" customFormat="1" ht="12.75">
      <c r="A102"/>
      <c r="B102"/>
      <c r="C102"/>
      <c r="D102"/>
      <c r="E102"/>
      <c r="F102" s="397"/>
      <c r="G102" s="547"/>
      <c r="H102"/>
    </row>
    <row r="103" spans="1:8" s="420" customFormat="1" ht="12.75">
      <c r="A103"/>
      <c r="B103"/>
      <c r="C103"/>
      <c r="D103"/>
      <c r="E103"/>
      <c r="F103" s="397"/>
      <c r="G103" s="547"/>
      <c r="H103"/>
    </row>
    <row r="104" spans="1:9" s="420" customFormat="1" ht="19.5" customHeight="1">
      <c r="A104"/>
      <c r="B104"/>
      <c r="C104"/>
      <c r="D104"/>
      <c r="E104"/>
      <c r="F104" s="397"/>
      <c r="G104" s="547"/>
      <c r="H104"/>
      <c r="I104" s="483"/>
    </row>
    <row r="105" spans="1:9" s="420" customFormat="1" ht="12.75">
      <c r="A105"/>
      <c r="B105"/>
      <c r="C105"/>
      <c r="D105"/>
      <c r="E105"/>
      <c r="F105" s="397"/>
      <c r="G105" s="547"/>
      <c r="H105"/>
      <c r="I105" s="484"/>
    </row>
    <row r="106" spans="1:9" s="420" customFormat="1" ht="12.75">
      <c r="A106"/>
      <c r="B106"/>
      <c r="C106"/>
      <c r="D106"/>
      <c r="E106"/>
      <c r="F106" s="397"/>
      <c r="G106" s="547"/>
      <c r="H106"/>
      <c r="I106" s="484"/>
    </row>
    <row r="107" spans="1:9" s="420" customFormat="1" ht="12.75">
      <c r="A107"/>
      <c r="B107"/>
      <c r="C107"/>
      <c r="D107"/>
      <c r="E107"/>
      <c r="F107" s="397"/>
      <c r="G107" s="547"/>
      <c r="H107"/>
      <c r="I107" s="484"/>
    </row>
    <row r="108" spans="1:9" s="420" customFormat="1" ht="12.75">
      <c r="A108"/>
      <c r="B108"/>
      <c r="C108"/>
      <c r="D108"/>
      <c r="E108"/>
      <c r="F108" s="397"/>
      <c r="G108" s="547"/>
      <c r="H108"/>
      <c r="I108" s="484"/>
    </row>
    <row r="109" spans="1:9" s="420" customFormat="1" ht="12.75">
      <c r="A109"/>
      <c r="B109"/>
      <c r="C109"/>
      <c r="D109"/>
      <c r="E109"/>
      <c r="F109" s="397"/>
      <c r="G109" s="547"/>
      <c r="H109"/>
      <c r="I109" s="484"/>
    </row>
    <row r="110" spans="1:9" s="420" customFormat="1" ht="12.75">
      <c r="A110"/>
      <c r="B110"/>
      <c r="C110"/>
      <c r="D110"/>
      <c r="E110"/>
      <c r="F110" s="397"/>
      <c r="G110" s="547"/>
      <c r="H110"/>
      <c r="I110" s="484"/>
    </row>
    <row r="111" spans="1:9" s="420" customFormat="1" ht="12.75">
      <c r="A111"/>
      <c r="B111"/>
      <c r="C111"/>
      <c r="D111"/>
      <c r="E111"/>
      <c r="F111" s="397"/>
      <c r="G111" s="547"/>
      <c r="H111"/>
      <c r="I111" s="484"/>
    </row>
    <row r="112" spans="1:9" s="420" customFormat="1" ht="12.75">
      <c r="A112"/>
      <c r="B112"/>
      <c r="C112"/>
      <c r="D112"/>
      <c r="E112"/>
      <c r="F112" s="397"/>
      <c r="G112" s="547"/>
      <c r="H112"/>
      <c r="I112" s="484"/>
    </row>
    <row r="113" spans="1:9" s="420" customFormat="1" ht="19.5" customHeight="1">
      <c r="A113"/>
      <c r="B113"/>
      <c r="C113"/>
      <c r="D113"/>
      <c r="E113"/>
      <c r="F113" s="397"/>
      <c r="G113" s="547"/>
      <c r="H113"/>
      <c r="I113" s="484"/>
    </row>
    <row r="114" spans="1:9" s="420" customFormat="1" ht="12.75">
      <c r="A114"/>
      <c r="B114"/>
      <c r="C114"/>
      <c r="D114"/>
      <c r="E114"/>
      <c r="F114" s="397"/>
      <c r="G114" s="547"/>
      <c r="H114"/>
      <c r="I114" s="484"/>
    </row>
    <row r="115" spans="1:9" s="420" customFormat="1" ht="12.75">
      <c r="A115"/>
      <c r="B115"/>
      <c r="C115"/>
      <c r="D115"/>
      <c r="E115"/>
      <c r="F115" s="397"/>
      <c r="G115" s="547"/>
      <c r="H115"/>
      <c r="I115" s="484"/>
    </row>
    <row r="116" spans="1:9" s="420" customFormat="1" ht="12.75">
      <c r="A116"/>
      <c r="B116"/>
      <c r="C116"/>
      <c r="D116"/>
      <c r="E116"/>
      <c r="F116" s="397"/>
      <c r="G116" s="547"/>
      <c r="H116"/>
      <c r="I116" s="484"/>
    </row>
    <row r="117" spans="1:9" s="420" customFormat="1" ht="12.75">
      <c r="A117"/>
      <c r="B117"/>
      <c r="C117"/>
      <c r="D117"/>
      <c r="E117"/>
      <c r="F117" s="397"/>
      <c r="G117" s="547"/>
      <c r="H117"/>
      <c r="I117" s="484"/>
    </row>
    <row r="118" spans="1:9" s="420" customFormat="1" ht="12.75">
      <c r="A118"/>
      <c r="B118"/>
      <c r="C118"/>
      <c r="D118"/>
      <c r="E118"/>
      <c r="F118" s="397"/>
      <c r="G118" s="547"/>
      <c r="H118"/>
      <c r="I118" s="484"/>
    </row>
    <row r="119" spans="1:9" s="420" customFormat="1" ht="12.75">
      <c r="A119"/>
      <c r="B119"/>
      <c r="C119"/>
      <c r="D119"/>
      <c r="E119"/>
      <c r="F119" s="397"/>
      <c r="G119" s="547"/>
      <c r="H119"/>
      <c r="I119" s="484"/>
    </row>
    <row r="120" spans="1:9" s="420" customFormat="1" ht="12.75">
      <c r="A120"/>
      <c r="B120"/>
      <c r="C120"/>
      <c r="D120"/>
      <c r="E120"/>
      <c r="F120" s="397"/>
      <c r="G120" s="547"/>
      <c r="H120"/>
      <c r="I120" s="484"/>
    </row>
    <row r="121" spans="1:9" s="420" customFormat="1" ht="12.75">
      <c r="A121"/>
      <c r="B121"/>
      <c r="C121"/>
      <c r="D121"/>
      <c r="E121"/>
      <c r="F121" s="397"/>
      <c r="G121" s="547"/>
      <c r="H121"/>
      <c r="I121" s="484"/>
    </row>
    <row r="122" spans="1:9" s="420" customFormat="1" ht="12.75">
      <c r="A122"/>
      <c r="B122"/>
      <c r="C122"/>
      <c r="D122"/>
      <c r="E122"/>
      <c r="F122" s="397"/>
      <c r="G122" s="547"/>
      <c r="H122"/>
      <c r="I122" s="484"/>
    </row>
    <row r="123" spans="1:9" s="420" customFormat="1" ht="12.75">
      <c r="A123"/>
      <c r="B123"/>
      <c r="C123"/>
      <c r="D123"/>
      <c r="E123"/>
      <c r="F123" s="397"/>
      <c r="G123" s="547"/>
      <c r="H123"/>
      <c r="I123" s="484"/>
    </row>
    <row r="124" spans="1:9" s="420" customFormat="1" ht="12.75">
      <c r="A124"/>
      <c r="B124"/>
      <c r="C124"/>
      <c r="D124"/>
      <c r="E124"/>
      <c r="F124" s="397"/>
      <c r="G124" s="547"/>
      <c r="H124"/>
      <c r="I124" s="484"/>
    </row>
    <row r="125" spans="1:9" s="420" customFormat="1" ht="12.75">
      <c r="A125"/>
      <c r="B125"/>
      <c r="C125"/>
      <c r="D125"/>
      <c r="E125"/>
      <c r="F125" s="397"/>
      <c r="G125" s="547"/>
      <c r="H125"/>
      <c r="I125" s="484"/>
    </row>
    <row r="126" spans="1:9" s="420" customFormat="1" ht="12.75">
      <c r="A126"/>
      <c r="B126"/>
      <c r="C126"/>
      <c r="D126"/>
      <c r="E126"/>
      <c r="F126" s="397"/>
      <c r="G126" s="547"/>
      <c r="H126"/>
      <c r="I126" s="484"/>
    </row>
    <row r="127" spans="1:9" s="420" customFormat="1" ht="15.75" customHeight="1">
      <c r="A127"/>
      <c r="B127"/>
      <c r="C127"/>
      <c r="D127"/>
      <c r="E127"/>
      <c r="F127" s="397"/>
      <c r="G127" s="547"/>
      <c r="H127"/>
      <c r="I127" s="484"/>
    </row>
    <row r="128" spans="1:9" s="420" customFormat="1" ht="15.75" customHeight="1">
      <c r="A128"/>
      <c r="B128"/>
      <c r="C128"/>
      <c r="D128"/>
      <c r="E128"/>
      <c r="F128" s="397"/>
      <c r="G128" s="547"/>
      <c r="H128"/>
      <c r="I128" s="484"/>
    </row>
    <row r="129" spans="1:9" s="420" customFormat="1" ht="12.75">
      <c r="A129"/>
      <c r="B129"/>
      <c r="C129"/>
      <c r="D129"/>
      <c r="E129"/>
      <c r="F129" s="397"/>
      <c r="G129" s="547"/>
      <c r="H129"/>
      <c r="I129" s="484"/>
    </row>
    <row r="130" spans="1:9" s="420" customFormat="1" ht="12.75">
      <c r="A130"/>
      <c r="B130"/>
      <c r="C130"/>
      <c r="D130"/>
      <c r="E130"/>
      <c r="F130" s="397"/>
      <c r="G130" s="547"/>
      <c r="H130"/>
      <c r="I130" s="484"/>
    </row>
    <row r="131" spans="1:9" s="420" customFormat="1" ht="12.75">
      <c r="A131"/>
      <c r="B131"/>
      <c r="C131"/>
      <c r="D131"/>
      <c r="E131"/>
      <c r="F131" s="397"/>
      <c r="G131" s="547"/>
      <c r="H131"/>
      <c r="I131" s="484"/>
    </row>
    <row r="132" spans="1:9" s="420" customFormat="1" ht="12.75">
      <c r="A132"/>
      <c r="B132"/>
      <c r="C132"/>
      <c r="D132"/>
      <c r="E132"/>
      <c r="F132" s="397"/>
      <c r="G132" s="547"/>
      <c r="H132"/>
      <c r="I132" s="484"/>
    </row>
    <row r="133" spans="1:9" s="420" customFormat="1" ht="12.75">
      <c r="A133"/>
      <c r="B133"/>
      <c r="C133"/>
      <c r="D133"/>
      <c r="E133"/>
      <c r="F133" s="397"/>
      <c r="G133" s="547"/>
      <c r="H133"/>
      <c r="I133" s="484"/>
    </row>
    <row r="134" spans="1:9" s="420" customFormat="1" ht="12.75">
      <c r="A134"/>
      <c r="B134"/>
      <c r="C134"/>
      <c r="D134"/>
      <c r="E134"/>
      <c r="F134" s="397"/>
      <c r="G134" s="547"/>
      <c r="H134"/>
      <c r="I134" s="484"/>
    </row>
    <row r="135" spans="1:9" s="420" customFormat="1" ht="13.5" customHeight="1">
      <c r="A135"/>
      <c r="B135"/>
      <c r="C135"/>
      <c r="D135"/>
      <c r="E135"/>
      <c r="F135" s="397"/>
      <c r="G135" s="547"/>
      <c r="H135"/>
      <c r="I135" s="484"/>
    </row>
    <row r="136" spans="1:9" s="420" customFormat="1" ht="17.25" customHeight="1">
      <c r="A136"/>
      <c r="B136"/>
      <c r="C136"/>
      <c r="D136"/>
      <c r="E136"/>
      <c r="F136" s="397"/>
      <c r="G136" s="547"/>
      <c r="H136"/>
      <c r="I136" s="484"/>
    </row>
    <row r="137" spans="1:9" s="420" customFormat="1" ht="81" customHeight="1">
      <c r="A137"/>
      <c r="B137"/>
      <c r="C137"/>
      <c r="D137"/>
      <c r="E137"/>
      <c r="F137" s="397"/>
      <c r="G137" s="547"/>
      <c r="H137"/>
      <c r="I137" s="484"/>
    </row>
    <row r="138" spans="1:9" s="420" customFormat="1" ht="12.75">
      <c r="A138"/>
      <c r="B138"/>
      <c r="C138"/>
      <c r="D138"/>
      <c r="E138"/>
      <c r="F138" s="397"/>
      <c r="G138" s="547"/>
      <c r="H138"/>
      <c r="I138" s="484"/>
    </row>
    <row r="139" spans="1:9" s="420" customFormat="1" ht="12.75">
      <c r="A139"/>
      <c r="B139"/>
      <c r="C139"/>
      <c r="D139"/>
      <c r="E139"/>
      <c r="F139" s="397"/>
      <c r="G139" s="547"/>
      <c r="H139"/>
      <c r="I139" s="484"/>
    </row>
    <row r="140" spans="1:9" s="420" customFormat="1" ht="12.75">
      <c r="A140"/>
      <c r="B140"/>
      <c r="C140"/>
      <c r="D140"/>
      <c r="E140"/>
      <c r="F140" s="397"/>
      <c r="G140" s="547"/>
      <c r="H140"/>
      <c r="I140" s="484"/>
    </row>
    <row r="141" spans="1:9" s="420" customFormat="1" ht="12.75">
      <c r="A141"/>
      <c r="B141"/>
      <c r="C141"/>
      <c r="D141"/>
      <c r="E141"/>
      <c r="F141" s="397"/>
      <c r="G141" s="547"/>
      <c r="H141"/>
      <c r="I141" s="484"/>
    </row>
    <row r="142" spans="1:9" s="420" customFormat="1" ht="12.75">
      <c r="A142"/>
      <c r="B142"/>
      <c r="C142"/>
      <c r="D142"/>
      <c r="E142"/>
      <c r="F142" s="397"/>
      <c r="G142" s="547"/>
      <c r="H142"/>
      <c r="I142" s="484"/>
    </row>
    <row r="143" spans="1:9" s="420" customFormat="1" ht="12.75">
      <c r="A143"/>
      <c r="B143"/>
      <c r="C143"/>
      <c r="D143"/>
      <c r="E143"/>
      <c r="F143" s="397"/>
      <c r="G143" s="547"/>
      <c r="H143"/>
      <c r="I143" s="484"/>
    </row>
    <row r="144" spans="1:9" s="420" customFormat="1" ht="12.75">
      <c r="A144"/>
      <c r="B144"/>
      <c r="C144"/>
      <c r="D144"/>
      <c r="E144"/>
      <c r="F144" s="397"/>
      <c r="G144" s="547"/>
      <c r="H144"/>
      <c r="I144" s="484"/>
    </row>
    <row r="145" spans="1:8" s="420" customFormat="1" ht="12.75">
      <c r="A145"/>
      <c r="B145"/>
      <c r="C145"/>
      <c r="D145"/>
      <c r="E145"/>
      <c r="F145" s="397"/>
      <c r="G145" s="547"/>
      <c r="H145"/>
    </row>
    <row r="146" spans="1:8" s="420" customFormat="1" ht="12.75">
      <c r="A146"/>
      <c r="B146"/>
      <c r="C146"/>
      <c r="D146"/>
      <c r="E146"/>
      <c r="F146" s="397"/>
      <c r="G146" s="547"/>
      <c r="H146"/>
    </row>
    <row r="147" spans="1:8" s="420" customFormat="1" ht="16.5">
      <c r="A147"/>
      <c r="B147"/>
      <c r="C147"/>
      <c r="D147"/>
      <c r="E147"/>
      <c r="F147" s="397"/>
      <c r="G147" s="547"/>
      <c r="H147" s="485"/>
    </row>
    <row r="148" spans="1:9" s="420" customFormat="1" ht="16.5">
      <c r="A148"/>
      <c r="B148"/>
      <c r="C148"/>
      <c r="D148"/>
      <c r="E148"/>
      <c r="F148" s="397"/>
      <c r="G148" s="547"/>
      <c r="H148" s="486"/>
      <c r="I148" s="484"/>
    </row>
    <row r="149" spans="1:9" s="420" customFormat="1" ht="15" customHeight="1">
      <c r="A149"/>
      <c r="B149"/>
      <c r="C149"/>
      <c r="D149"/>
      <c r="E149"/>
      <c r="F149" s="397"/>
      <c r="G149" s="547"/>
      <c r="H149" s="486"/>
      <c r="I149" s="484"/>
    </row>
    <row r="150" spans="1:9" s="420" customFormat="1" ht="16.5">
      <c r="A150"/>
      <c r="B150"/>
      <c r="C150"/>
      <c r="D150"/>
      <c r="E150"/>
      <c r="F150" s="397"/>
      <c r="G150" s="547"/>
      <c r="H150" s="486"/>
      <c r="I150" s="484"/>
    </row>
    <row r="151" spans="1:9" s="420" customFormat="1" ht="16.5">
      <c r="A151"/>
      <c r="B151"/>
      <c r="C151"/>
      <c r="D151"/>
      <c r="E151"/>
      <c r="F151" s="397"/>
      <c r="G151" s="547"/>
      <c r="H151" s="486"/>
      <c r="I151" s="484"/>
    </row>
    <row r="152" spans="1:9" s="420" customFormat="1" ht="21" customHeight="1">
      <c r="A152"/>
      <c r="B152"/>
      <c r="C152"/>
      <c r="D152"/>
      <c r="E152"/>
      <c r="F152" s="397"/>
      <c r="G152" s="547"/>
      <c r="H152" s="486"/>
      <c r="I152" s="484"/>
    </row>
    <row r="153" spans="1:9" s="420" customFormat="1" ht="16.5">
      <c r="A153"/>
      <c r="B153"/>
      <c r="C153"/>
      <c r="D153"/>
      <c r="E153"/>
      <c r="F153" s="397"/>
      <c r="G153" s="547"/>
      <c r="H153" s="486"/>
      <c r="I153" s="484"/>
    </row>
    <row r="154" spans="1:9" s="420" customFormat="1" ht="16.5">
      <c r="A154"/>
      <c r="B154"/>
      <c r="C154"/>
      <c r="D154"/>
      <c r="E154"/>
      <c r="F154" s="397"/>
      <c r="G154" s="547"/>
      <c r="H154" s="486"/>
      <c r="I154" s="484"/>
    </row>
    <row r="155" spans="1:9" s="420" customFormat="1" ht="16.5">
      <c r="A155"/>
      <c r="B155"/>
      <c r="C155"/>
      <c r="D155"/>
      <c r="E155"/>
      <c r="F155" s="397"/>
      <c r="G155" s="547"/>
      <c r="H155" s="486"/>
      <c r="I155" s="484"/>
    </row>
    <row r="156" spans="1:9" s="420" customFormat="1" ht="16.5">
      <c r="A156"/>
      <c r="B156"/>
      <c r="C156"/>
      <c r="D156"/>
      <c r="E156"/>
      <c r="F156" s="397"/>
      <c r="G156" s="547"/>
      <c r="H156" s="486"/>
      <c r="I156" s="484"/>
    </row>
    <row r="157" spans="1:9" s="420" customFormat="1" ht="16.5">
      <c r="A157"/>
      <c r="B157"/>
      <c r="C157"/>
      <c r="D157"/>
      <c r="E157"/>
      <c r="F157" s="397"/>
      <c r="G157" s="547"/>
      <c r="H157" s="486"/>
      <c r="I157" s="484"/>
    </row>
    <row r="158" spans="1:9" s="420" customFormat="1" ht="16.5">
      <c r="A158"/>
      <c r="B158"/>
      <c r="C158"/>
      <c r="D158"/>
      <c r="E158"/>
      <c r="F158" s="397"/>
      <c r="G158" s="547"/>
      <c r="H158" s="486"/>
      <c r="I158" s="484"/>
    </row>
    <row r="159" spans="1:9" s="420" customFormat="1" ht="16.5">
      <c r="A159"/>
      <c r="B159"/>
      <c r="C159"/>
      <c r="D159"/>
      <c r="E159"/>
      <c r="F159" s="397"/>
      <c r="G159" s="547"/>
      <c r="H159" s="486"/>
      <c r="I159" s="484"/>
    </row>
    <row r="160" spans="1:9" s="420" customFormat="1" ht="16.5">
      <c r="A160"/>
      <c r="B160"/>
      <c r="C160"/>
      <c r="D160"/>
      <c r="E160"/>
      <c r="F160" s="397"/>
      <c r="G160" s="547"/>
      <c r="H160" s="486"/>
      <c r="I160" s="484"/>
    </row>
    <row r="161" spans="1:9" s="420" customFormat="1" ht="16.5">
      <c r="A161"/>
      <c r="B161"/>
      <c r="C161"/>
      <c r="D161"/>
      <c r="E161"/>
      <c r="F161" s="397"/>
      <c r="G161" s="547"/>
      <c r="H161" s="486"/>
      <c r="I161" s="484"/>
    </row>
    <row r="162" spans="1:9" s="420" customFormat="1" ht="16.5">
      <c r="A162"/>
      <c r="B162"/>
      <c r="C162"/>
      <c r="D162"/>
      <c r="E162"/>
      <c r="F162" s="397"/>
      <c r="G162" s="547"/>
      <c r="H162" s="486"/>
      <c r="I162" s="484"/>
    </row>
    <row r="163" spans="1:9" s="420" customFormat="1" ht="16.5">
      <c r="A163"/>
      <c r="B163"/>
      <c r="C163"/>
      <c r="D163"/>
      <c r="E163"/>
      <c r="F163" s="397"/>
      <c r="G163" s="547"/>
      <c r="H163" s="486"/>
      <c r="I163" s="484"/>
    </row>
    <row r="164" spans="1:9" s="420" customFormat="1" ht="16.5">
      <c r="A164"/>
      <c r="B164"/>
      <c r="C164"/>
      <c r="D164"/>
      <c r="E164"/>
      <c r="F164" s="397"/>
      <c r="G164" s="547"/>
      <c r="H164" s="486"/>
      <c r="I164" s="484"/>
    </row>
    <row r="165" spans="1:9" s="420" customFormat="1" ht="16.5">
      <c r="A165"/>
      <c r="B165"/>
      <c r="C165"/>
      <c r="D165"/>
      <c r="E165"/>
      <c r="F165" s="397"/>
      <c r="G165" s="547"/>
      <c r="H165" s="486"/>
      <c r="I165" s="484"/>
    </row>
    <row r="166" spans="1:9" s="420" customFormat="1" ht="16.5">
      <c r="A166"/>
      <c r="B166"/>
      <c r="C166"/>
      <c r="D166"/>
      <c r="E166"/>
      <c r="F166" s="397"/>
      <c r="G166" s="547"/>
      <c r="H166" s="486"/>
      <c r="I166" s="484"/>
    </row>
    <row r="167" spans="1:9" s="420" customFormat="1" ht="16.5">
      <c r="A167"/>
      <c r="B167"/>
      <c r="C167"/>
      <c r="D167"/>
      <c r="E167"/>
      <c r="F167" s="397"/>
      <c r="G167" s="547"/>
      <c r="H167" s="486"/>
      <c r="I167" s="484"/>
    </row>
    <row r="168" spans="1:9" s="420" customFormat="1" ht="16.5">
      <c r="A168"/>
      <c r="B168"/>
      <c r="C168"/>
      <c r="D168"/>
      <c r="E168"/>
      <c r="F168" s="397"/>
      <c r="G168" s="547"/>
      <c r="H168" s="486"/>
      <c r="I168" s="484"/>
    </row>
    <row r="169" spans="1:9" s="420" customFormat="1" ht="16.5">
      <c r="A169"/>
      <c r="B169"/>
      <c r="C169"/>
      <c r="D169"/>
      <c r="E169"/>
      <c r="F169" s="397"/>
      <c r="G169" s="547"/>
      <c r="H169" s="486"/>
      <c r="I169" s="484"/>
    </row>
    <row r="170" spans="1:9" s="420" customFormat="1" ht="16.5">
      <c r="A170"/>
      <c r="B170"/>
      <c r="C170"/>
      <c r="D170"/>
      <c r="E170"/>
      <c r="F170" s="397"/>
      <c r="G170" s="547"/>
      <c r="H170" s="486"/>
      <c r="I170" s="484"/>
    </row>
    <row r="171" spans="1:9" s="420" customFormat="1" ht="16.5">
      <c r="A171"/>
      <c r="B171"/>
      <c r="C171"/>
      <c r="D171"/>
      <c r="E171"/>
      <c r="F171" s="397"/>
      <c r="G171" s="547"/>
      <c r="H171" s="486"/>
      <c r="I171" s="484"/>
    </row>
    <row r="172" spans="1:9" s="420" customFormat="1" ht="16.5">
      <c r="A172"/>
      <c r="B172"/>
      <c r="C172"/>
      <c r="D172"/>
      <c r="E172"/>
      <c r="F172" s="397"/>
      <c r="G172" s="547"/>
      <c r="H172" s="486"/>
      <c r="I172" s="484"/>
    </row>
    <row r="173" spans="1:9" s="420" customFormat="1" ht="16.5">
      <c r="A173"/>
      <c r="B173"/>
      <c r="C173"/>
      <c r="D173"/>
      <c r="E173"/>
      <c r="F173" s="397"/>
      <c r="G173" s="547"/>
      <c r="H173" s="486"/>
      <c r="I173" s="484"/>
    </row>
    <row r="174" spans="1:9" s="420" customFormat="1" ht="16.5">
      <c r="A174"/>
      <c r="B174"/>
      <c r="C174"/>
      <c r="D174"/>
      <c r="E174"/>
      <c r="F174" s="397"/>
      <c r="G174" s="547"/>
      <c r="H174" s="486"/>
      <c r="I174" s="484"/>
    </row>
    <row r="175" spans="1:9" s="420" customFormat="1" ht="16.5">
      <c r="A175"/>
      <c r="B175"/>
      <c r="C175"/>
      <c r="D175"/>
      <c r="E175"/>
      <c r="F175" s="397"/>
      <c r="G175" s="547"/>
      <c r="H175" s="486"/>
      <c r="I175" s="484"/>
    </row>
    <row r="176" spans="1:9" s="420" customFormat="1" ht="16.5">
      <c r="A176"/>
      <c r="B176"/>
      <c r="C176"/>
      <c r="D176"/>
      <c r="E176"/>
      <c r="F176" s="397"/>
      <c r="G176" s="547"/>
      <c r="H176" s="486"/>
      <c r="I176" s="484"/>
    </row>
    <row r="177" spans="1:9" s="420" customFormat="1" ht="16.5">
      <c r="A177"/>
      <c r="B177"/>
      <c r="C177"/>
      <c r="D177"/>
      <c r="E177"/>
      <c r="F177" s="397"/>
      <c r="G177" s="547"/>
      <c r="H177" s="486"/>
      <c r="I177" s="484"/>
    </row>
    <row r="178" spans="1:9" s="420" customFormat="1" ht="16.5">
      <c r="A178"/>
      <c r="B178"/>
      <c r="C178"/>
      <c r="D178"/>
      <c r="E178"/>
      <c r="F178" s="397"/>
      <c r="G178" s="547"/>
      <c r="H178" s="486"/>
      <c r="I178" s="484"/>
    </row>
    <row r="179" spans="1:9" s="420" customFormat="1" ht="16.5">
      <c r="A179"/>
      <c r="B179"/>
      <c r="C179"/>
      <c r="D179"/>
      <c r="E179"/>
      <c r="F179" s="397"/>
      <c r="G179" s="547"/>
      <c r="H179" s="486"/>
      <c r="I179" s="484"/>
    </row>
    <row r="180" spans="1:9" s="420" customFormat="1" ht="16.5">
      <c r="A180"/>
      <c r="B180"/>
      <c r="C180"/>
      <c r="D180"/>
      <c r="E180"/>
      <c r="F180" s="397"/>
      <c r="G180" s="547"/>
      <c r="H180" s="486"/>
      <c r="I180" s="484"/>
    </row>
    <row r="181" spans="1:9" s="420" customFormat="1" ht="16.5">
      <c r="A181"/>
      <c r="B181"/>
      <c r="C181"/>
      <c r="D181"/>
      <c r="E181"/>
      <c r="F181" s="397"/>
      <c r="G181" s="547"/>
      <c r="H181" s="486"/>
      <c r="I181" s="484"/>
    </row>
    <row r="182" spans="1:9" s="420" customFormat="1" ht="16.5">
      <c r="A182"/>
      <c r="B182"/>
      <c r="C182"/>
      <c r="D182"/>
      <c r="E182"/>
      <c r="F182" s="397"/>
      <c r="G182" s="547"/>
      <c r="H182" s="486"/>
      <c r="I182" s="484"/>
    </row>
    <row r="183" spans="1:9" s="420" customFormat="1" ht="16.5">
      <c r="A183"/>
      <c r="B183"/>
      <c r="C183"/>
      <c r="D183"/>
      <c r="E183"/>
      <c r="F183" s="397"/>
      <c r="G183" s="547"/>
      <c r="H183" s="486"/>
      <c r="I183" s="484"/>
    </row>
    <row r="184" spans="1:9" s="420" customFormat="1" ht="16.5">
      <c r="A184"/>
      <c r="B184"/>
      <c r="C184"/>
      <c r="D184"/>
      <c r="E184"/>
      <c r="F184" s="397"/>
      <c r="G184" s="547"/>
      <c r="H184" s="486"/>
      <c r="I184" s="484"/>
    </row>
    <row r="185" spans="1:9" s="420" customFormat="1" ht="16.5">
      <c r="A185"/>
      <c r="B185"/>
      <c r="C185"/>
      <c r="D185"/>
      <c r="E185"/>
      <c r="F185" s="397"/>
      <c r="G185" s="547"/>
      <c r="H185" s="486"/>
      <c r="I185" s="484"/>
    </row>
    <row r="186" spans="1:9" s="420" customFormat="1" ht="16.5">
      <c r="A186"/>
      <c r="B186"/>
      <c r="C186"/>
      <c r="D186"/>
      <c r="E186"/>
      <c r="F186" s="397"/>
      <c r="G186" s="547"/>
      <c r="H186" s="486"/>
      <c r="I186" s="484"/>
    </row>
    <row r="187" spans="1:9" s="420" customFormat="1" ht="16.5">
      <c r="A187"/>
      <c r="B187"/>
      <c r="C187"/>
      <c r="D187"/>
      <c r="E187"/>
      <c r="F187" s="397"/>
      <c r="G187" s="547"/>
      <c r="H187" s="486"/>
      <c r="I187" s="484"/>
    </row>
    <row r="188" spans="1:9" s="420" customFormat="1" ht="16.5">
      <c r="A188"/>
      <c r="B188"/>
      <c r="C188"/>
      <c r="D188"/>
      <c r="E188"/>
      <c r="F188" s="397"/>
      <c r="G188" s="547"/>
      <c r="H188" s="486"/>
      <c r="I188" s="484"/>
    </row>
    <row r="189" spans="1:9" s="420" customFormat="1" ht="16.5">
      <c r="A189"/>
      <c r="B189"/>
      <c r="C189"/>
      <c r="D189"/>
      <c r="E189"/>
      <c r="F189" s="397"/>
      <c r="G189" s="547"/>
      <c r="H189" s="486"/>
      <c r="I189" s="484"/>
    </row>
    <row r="190" spans="1:9" s="420" customFormat="1" ht="16.5">
      <c r="A190"/>
      <c r="B190"/>
      <c r="C190"/>
      <c r="D190"/>
      <c r="E190"/>
      <c r="F190" s="397"/>
      <c r="G190" s="547"/>
      <c r="H190" s="486"/>
      <c r="I190" s="484"/>
    </row>
    <row r="191" spans="1:9" s="420" customFormat="1" ht="16.5">
      <c r="A191"/>
      <c r="B191"/>
      <c r="C191"/>
      <c r="D191"/>
      <c r="E191"/>
      <c r="F191" s="397"/>
      <c r="G191" s="547"/>
      <c r="H191" s="486"/>
      <c r="I191" s="484"/>
    </row>
    <row r="192" spans="1:9" s="420" customFormat="1" ht="16.5">
      <c r="A192"/>
      <c r="B192"/>
      <c r="C192"/>
      <c r="D192"/>
      <c r="E192"/>
      <c r="F192" s="397"/>
      <c r="G192" s="547"/>
      <c r="H192" s="486"/>
      <c r="I192" s="484"/>
    </row>
    <row r="193" spans="1:9" s="420" customFormat="1" ht="16.5">
      <c r="A193"/>
      <c r="B193"/>
      <c r="C193"/>
      <c r="D193"/>
      <c r="E193"/>
      <c r="F193" s="397"/>
      <c r="G193" s="547"/>
      <c r="H193" s="486"/>
      <c r="I193" s="484"/>
    </row>
    <row r="194" spans="1:9" s="420" customFormat="1" ht="16.5">
      <c r="A194"/>
      <c r="B194"/>
      <c r="C194"/>
      <c r="D194"/>
      <c r="E194"/>
      <c r="F194" s="397"/>
      <c r="G194" s="547"/>
      <c r="H194" s="486"/>
      <c r="I194" s="484"/>
    </row>
    <row r="195" spans="1:9" s="488" customFormat="1" ht="30.75" customHeight="1">
      <c r="A195"/>
      <c r="B195"/>
      <c r="C195"/>
      <c r="D195"/>
      <c r="E195"/>
      <c r="F195" s="397"/>
      <c r="G195" s="547"/>
      <c r="H195" s="486"/>
      <c r="I195" s="487"/>
    </row>
    <row r="196" spans="1:7" ht="19.5" customHeight="1">
      <c r="A196"/>
      <c r="B196"/>
      <c r="C196"/>
      <c r="D196"/>
      <c r="E196"/>
      <c r="F196" s="397"/>
      <c r="G196" s="547"/>
    </row>
    <row r="197" spans="1:7" ht="19.5" customHeight="1">
      <c r="A197"/>
      <c r="B197"/>
      <c r="C197"/>
      <c r="D197"/>
      <c r="E197"/>
      <c r="F197" s="397"/>
      <c r="G197" s="547"/>
    </row>
    <row r="198" spans="1:7" ht="55.5" customHeight="1">
      <c r="A198"/>
      <c r="B198"/>
      <c r="C198"/>
      <c r="D198"/>
      <c r="E198"/>
      <c r="F198" s="397"/>
      <c r="G198" s="547"/>
    </row>
    <row r="199" spans="1:7" ht="19.5" customHeight="1">
      <c r="A199"/>
      <c r="B199"/>
      <c r="C199"/>
      <c r="D199"/>
      <c r="E199"/>
      <c r="F199" s="397"/>
      <c r="G199" s="547"/>
    </row>
    <row r="200" spans="1:7" ht="19.5" customHeight="1">
      <c r="A200"/>
      <c r="B200"/>
      <c r="C200"/>
      <c r="D200"/>
      <c r="E200"/>
      <c r="F200" s="397"/>
      <c r="G200" s="547"/>
    </row>
    <row r="201" spans="1:7" ht="19.5" customHeight="1">
      <c r="A201"/>
      <c r="B201"/>
      <c r="C201"/>
      <c r="D201"/>
      <c r="E201"/>
      <c r="F201" s="397"/>
      <c r="G201" s="547"/>
    </row>
    <row r="202" spans="1:7" ht="19.5" customHeight="1">
      <c r="A202"/>
      <c r="B202"/>
      <c r="C202"/>
      <c r="D202"/>
      <c r="E202"/>
      <c r="F202" s="397"/>
      <c r="G202" s="547"/>
    </row>
    <row r="203" spans="1:7" ht="19.5" customHeight="1">
      <c r="A203"/>
      <c r="B203"/>
      <c r="C203"/>
      <c r="D203"/>
      <c r="E203"/>
      <c r="F203" s="397"/>
      <c r="G203" s="547"/>
    </row>
    <row r="204" spans="1:7" ht="53.25" customHeight="1">
      <c r="A204"/>
      <c r="B204"/>
      <c r="C204"/>
      <c r="D204"/>
      <c r="E204"/>
      <c r="F204" s="397"/>
      <c r="G204" s="547"/>
    </row>
    <row r="205" spans="1:7" ht="19.5" customHeight="1">
      <c r="A205"/>
      <c r="B205"/>
      <c r="C205"/>
      <c r="D205"/>
      <c r="E205"/>
      <c r="F205" s="397"/>
      <c r="G205" s="547"/>
    </row>
    <row r="206" spans="1:7" ht="19.5" customHeight="1">
      <c r="A206"/>
      <c r="B206"/>
      <c r="C206"/>
      <c r="D206"/>
      <c r="E206"/>
      <c r="F206" s="397"/>
      <c r="G206" s="547"/>
    </row>
    <row r="207" spans="1:7" ht="19.5" customHeight="1">
      <c r="A207"/>
      <c r="B207"/>
      <c r="C207"/>
      <c r="D207"/>
      <c r="E207"/>
      <c r="F207" s="397"/>
      <c r="G207" s="547"/>
    </row>
    <row r="208" spans="1:7" ht="19.5" customHeight="1">
      <c r="A208"/>
      <c r="B208"/>
      <c r="C208"/>
      <c r="D208"/>
      <c r="E208"/>
      <c r="F208" s="397"/>
      <c r="G208" s="547"/>
    </row>
    <row r="209" spans="1:7" ht="19.5" customHeight="1">
      <c r="A209"/>
      <c r="B209"/>
      <c r="C209"/>
      <c r="D209"/>
      <c r="E209"/>
      <c r="F209" s="397"/>
      <c r="G209" s="547"/>
    </row>
    <row r="210" spans="1:7" ht="19.5" customHeight="1">
      <c r="A210"/>
      <c r="B210"/>
      <c r="C210"/>
      <c r="D210"/>
      <c r="E210"/>
      <c r="F210" s="397"/>
      <c r="G210" s="547"/>
    </row>
    <row r="211" spans="1:7" ht="19.5" customHeight="1">
      <c r="A211"/>
      <c r="B211"/>
      <c r="C211"/>
      <c r="D211"/>
      <c r="E211"/>
      <c r="F211" s="397"/>
      <c r="G211" s="547"/>
    </row>
    <row r="212" spans="1:7" ht="19.5" customHeight="1">
      <c r="A212"/>
      <c r="B212"/>
      <c r="C212"/>
      <c r="D212"/>
      <c r="E212"/>
      <c r="F212" s="397"/>
      <c r="G212" s="547"/>
    </row>
    <row r="213" spans="1:7" ht="19.5" customHeight="1">
      <c r="A213"/>
      <c r="B213"/>
      <c r="C213"/>
      <c r="D213"/>
      <c r="E213"/>
      <c r="F213" s="397"/>
      <c r="G213" s="547"/>
    </row>
    <row r="214" ht="19.5" customHeight="1">
      <c r="A214" s="491"/>
    </row>
    <row r="215" ht="19.5" customHeight="1">
      <c r="A215" s="491"/>
    </row>
    <row r="216" ht="19.5" customHeight="1">
      <c r="A216" s="491"/>
    </row>
    <row r="217" ht="19.5" customHeight="1">
      <c r="A217" s="491"/>
    </row>
    <row r="218" ht="19.5" customHeight="1">
      <c r="A218" s="491"/>
    </row>
    <row r="219" ht="19.5" customHeight="1">
      <c r="A219" s="491"/>
    </row>
    <row r="220" ht="19.5" customHeight="1">
      <c r="A220" s="491"/>
    </row>
    <row r="221" ht="19.5" customHeight="1">
      <c r="A221" s="491"/>
    </row>
    <row r="222" ht="19.5" customHeight="1">
      <c r="A222" s="491"/>
    </row>
    <row r="223" ht="19.5" customHeight="1">
      <c r="A223" s="491"/>
    </row>
    <row r="224" ht="19.5" customHeight="1">
      <c r="A224" s="491"/>
    </row>
    <row r="225" ht="19.5" customHeight="1">
      <c r="A225" s="491"/>
    </row>
    <row r="226" ht="19.5" customHeight="1">
      <c r="A226" s="491"/>
    </row>
    <row r="227" ht="19.5" customHeight="1">
      <c r="A227" s="491"/>
    </row>
    <row r="228" ht="19.5" customHeight="1">
      <c r="A228" s="491"/>
    </row>
    <row r="229" ht="19.5" customHeight="1">
      <c r="A229" s="491"/>
    </row>
    <row r="230" ht="19.5" customHeight="1">
      <c r="A230" s="491"/>
    </row>
    <row r="231" ht="19.5" customHeight="1">
      <c r="A231" s="491"/>
    </row>
    <row r="232" ht="19.5" customHeight="1">
      <c r="A232" s="491"/>
    </row>
    <row r="233" ht="19.5" customHeight="1">
      <c r="A233" s="491"/>
    </row>
    <row r="234" ht="19.5" customHeight="1">
      <c r="A234" s="491"/>
    </row>
    <row r="235" ht="19.5" customHeight="1">
      <c r="A235" s="491"/>
    </row>
    <row r="236" ht="19.5" customHeight="1">
      <c r="A236" s="491"/>
    </row>
    <row r="237" ht="19.5" customHeight="1">
      <c r="A237" s="491"/>
    </row>
    <row r="238" ht="19.5" customHeight="1">
      <c r="A238" s="491"/>
    </row>
    <row r="239" ht="19.5" customHeight="1">
      <c r="A239" s="491"/>
    </row>
    <row r="240" ht="19.5" customHeight="1">
      <c r="A240" s="491"/>
    </row>
    <row r="241" ht="19.5" customHeight="1">
      <c r="A241" s="491"/>
    </row>
    <row r="242" ht="19.5" customHeight="1">
      <c r="A242" s="491"/>
    </row>
    <row r="243" ht="19.5" customHeight="1">
      <c r="A243" s="491"/>
    </row>
    <row r="244" ht="19.5" customHeight="1">
      <c r="A244" s="491"/>
    </row>
    <row r="245" ht="19.5" customHeight="1">
      <c r="A245" s="491"/>
    </row>
    <row r="246" ht="19.5" customHeight="1">
      <c r="A246" s="491"/>
    </row>
    <row r="247" ht="19.5" customHeight="1">
      <c r="A247" s="491"/>
    </row>
    <row r="248" ht="19.5" customHeight="1">
      <c r="A248" s="496"/>
    </row>
  </sheetData>
  <sheetProtection/>
  <mergeCells count="3">
    <mergeCell ref="D67:E67"/>
    <mergeCell ref="D68:E68"/>
    <mergeCell ref="D69:E6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40"/>
  <sheetViews>
    <sheetView zoomScalePageLayoutView="0" workbookViewId="0" topLeftCell="A1">
      <selection activeCell="F13" sqref="F13:H13"/>
    </sheetView>
  </sheetViews>
  <sheetFormatPr defaultColWidth="8.8515625" defaultRowHeight="12.75"/>
  <cols>
    <col min="1" max="1" width="5.28125" style="26" customWidth="1"/>
    <col min="2" max="2" width="35.57421875" style="39" bestFit="1" customWidth="1"/>
    <col min="3" max="3" width="7.57421875" style="2" customWidth="1"/>
    <col min="4" max="4" width="9.140625" style="122" customWidth="1"/>
    <col min="5" max="5" width="3.140625" style="1" bestFit="1" customWidth="1"/>
    <col min="6" max="6" width="12.00390625" style="3" customWidth="1"/>
    <col min="7" max="7" width="3.00390625" style="2" customWidth="1"/>
    <col min="8" max="8" width="17.00390625" style="3" customWidth="1"/>
    <col min="9" max="16384" width="8.8515625" style="3" customWidth="1"/>
  </cols>
  <sheetData>
    <row r="2" spans="1:8" ht="27.75">
      <c r="A2" s="578" t="s">
        <v>52</v>
      </c>
      <c r="B2" s="578"/>
      <c r="C2" s="578"/>
      <c r="D2" s="578"/>
      <c r="E2" s="578"/>
      <c r="F2" s="578"/>
      <c r="G2" s="578"/>
      <c r="H2" s="578"/>
    </row>
    <row r="3" spans="1:8" ht="27.75">
      <c r="A3" s="90"/>
      <c r="B3" s="90"/>
      <c r="C3" s="90"/>
      <c r="D3" s="125"/>
      <c r="E3" s="90"/>
      <c r="F3" s="90"/>
      <c r="G3" s="90"/>
      <c r="H3" s="90"/>
    </row>
    <row r="4" spans="1:8" ht="18">
      <c r="A4" s="567" t="s">
        <v>141</v>
      </c>
      <c r="B4" s="567"/>
      <c r="C4" s="567"/>
      <c r="D4" s="567"/>
      <c r="E4" s="567"/>
      <c r="F4" s="567"/>
      <c r="G4" s="567"/>
      <c r="H4" s="567"/>
    </row>
    <row r="5" spans="1:8" ht="12.75">
      <c r="A5" s="91"/>
      <c r="B5" s="92"/>
      <c r="C5" s="93"/>
      <c r="D5" s="126"/>
      <c r="E5" s="94"/>
      <c r="F5" s="92"/>
      <c r="G5" s="95"/>
      <c r="H5" s="96"/>
    </row>
    <row r="6" spans="1:8" ht="16.5">
      <c r="A6" s="97" t="s">
        <v>69</v>
      </c>
      <c r="B6" s="98" t="s">
        <v>603</v>
      </c>
      <c r="C6" s="98"/>
      <c r="D6" s="127"/>
      <c r="E6" s="98"/>
      <c r="F6" s="98"/>
      <c r="G6" s="99" t="s">
        <v>9</v>
      </c>
      <c r="H6" s="100">
        <f>'Građevinsko-obrtnički radovi'!F431:H431</f>
        <v>0</v>
      </c>
    </row>
    <row r="7" spans="1:8" ht="16.5">
      <c r="A7" s="101" t="s">
        <v>142</v>
      </c>
      <c r="B7" s="98" t="s">
        <v>604</v>
      </c>
      <c r="C7" s="98"/>
      <c r="D7" s="127"/>
      <c r="E7" s="98"/>
      <c r="F7" s="98"/>
      <c r="G7" s="102" t="s">
        <v>9</v>
      </c>
      <c r="H7" s="103">
        <f>'Vodovod i kanalizacija'!H391</f>
        <v>0</v>
      </c>
    </row>
    <row r="8" spans="1:8" ht="16.5">
      <c r="A8" s="101" t="s">
        <v>177</v>
      </c>
      <c r="B8" s="98" t="s">
        <v>605</v>
      </c>
      <c r="C8" s="98"/>
      <c r="D8" s="127"/>
      <c r="E8" s="98"/>
      <c r="F8" s="98"/>
      <c r="G8" s="102" t="s">
        <v>9</v>
      </c>
      <c r="H8" s="103">
        <f>Elektroinstalacije!D197</f>
        <v>0</v>
      </c>
    </row>
    <row r="9" spans="1:8" ht="17.25" thickBot="1">
      <c r="A9" s="104" t="s">
        <v>606</v>
      </c>
      <c r="B9" s="156" t="s">
        <v>607</v>
      </c>
      <c r="C9" s="156"/>
      <c r="D9" s="193"/>
      <c r="E9" s="156"/>
      <c r="F9" s="156"/>
      <c r="G9" s="105" t="s">
        <v>9</v>
      </c>
      <c r="H9" s="106">
        <f>'Strojarske instalacije'!G67</f>
        <v>0</v>
      </c>
    </row>
    <row r="10" spans="1:8" ht="16.5">
      <c r="A10" s="97"/>
      <c r="B10" s="98"/>
      <c r="C10" s="98"/>
      <c r="D10" s="127"/>
      <c r="E10" s="98"/>
      <c r="F10" s="98"/>
      <c r="G10" s="99"/>
      <c r="H10" s="100"/>
    </row>
    <row r="11" spans="1:8" ht="18.75">
      <c r="A11" s="91"/>
      <c r="B11" s="565" t="s">
        <v>67</v>
      </c>
      <c r="C11" s="565"/>
      <c r="D11" s="565"/>
      <c r="E11" s="108" t="s">
        <v>9</v>
      </c>
      <c r="F11" s="575">
        <f>SUM(H6:H9)</f>
        <v>0</v>
      </c>
      <c r="G11" s="575"/>
      <c r="H11" s="575"/>
    </row>
    <row r="12" spans="1:8" ht="19.5" thickBot="1">
      <c r="A12" s="110"/>
      <c r="B12" s="576" t="s">
        <v>84</v>
      </c>
      <c r="C12" s="576"/>
      <c r="D12" s="576"/>
      <c r="E12" s="111" t="s">
        <v>9</v>
      </c>
      <c r="F12" s="571">
        <f>F11*0.25</f>
        <v>0</v>
      </c>
      <c r="G12" s="571"/>
      <c r="H12" s="571"/>
    </row>
    <row r="13" spans="1:8" ht="18.75">
      <c r="A13" s="91"/>
      <c r="B13" s="565" t="s">
        <v>68</v>
      </c>
      <c r="C13" s="565"/>
      <c r="D13" s="565"/>
      <c r="E13" s="108" t="s">
        <v>9</v>
      </c>
      <c r="F13" s="575">
        <f>F11+F12</f>
        <v>0</v>
      </c>
      <c r="G13" s="575"/>
      <c r="H13" s="575"/>
    </row>
    <row r="14" spans="1:8" ht="15.75">
      <c r="A14" s="31"/>
      <c r="B14" s="34"/>
      <c r="C14" s="22"/>
      <c r="D14" s="128"/>
      <c r="E14" s="23"/>
      <c r="F14" s="16"/>
      <c r="G14" s="16"/>
      <c r="H14" s="16"/>
    </row>
    <row r="15" spans="1:8" ht="12.75">
      <c r="A15" s="25"/>
      <c r="B15" s="40"/>
      <c r="D15" s="6"/>
      <c r="E15" s="6"/>
      <c r="F15" s="7"/>
      <c r="H15" s="7"/>
    </row>
    <row r="16" spans="1:5" ht="12.75">
      <c r="A16" s="25"/>
      <c r="B16" s="40"/>
      <c r="D16" s="6"/>
      <c r="E16" s="6"/>
    </row>
    <row r="17" spans="1:5" ht="15.75">
      <c r="A17" s="31"/>
      <c r="B17" s="46"/>
      <c r="C17" s="13"/>
      <c r="D17" s="130"/>
      <c r="E17" s="15"/>
    </row>
    <row r="18" spans="1:8" ht="15.75">
      <c r="A18" s="31"/>
      <c r="B18" s="46"/>
      <c r="C18" s="13"/>
      <c r="D18" s="130"/>
      <c r="E18" s="15"/>
      <c r="F18" s="561"/>
      <c r="G18" s="561"/>
      <c r="H18" s="561"/>
    </row>
    <row r="19" spans="1:8" ht="15.75">
      <c r="A19" s="31"/>
      <c r="B19" s="46"/>
      <c r="C19" s="13"/>
      <c r="D19" s="130"/>
      <c r="E19" s="15"/>
      <c r="F19" s="16"/>
      <c r="G19" s="16"/>
      <c r="H19" s="47"/>
    </row>
    <row r="20" spans="1:8" ht="15.75">
      <c r="A20" s="31"/>
      <c r="B20" s="46"/>
      <c r="C20" s="13"/>
      <c r="D20" s="130"/>
      <c r="E20" s="15"/>
      <c r="F20" s="16"/>
      <c r="G20" s="16"/>
      <c r="H20" s="47"/>
    </row>
    <row r="21" spans="1:8" ht="15.75">
      <c r="A21" s="31"/>
      <c r="B21" s="46"/>
      <c r="C21" s="13"/>
      <c r="D21" s="130"/>
      <c r="E21" s="15"/>
      <c r="F21" s="82"/>
      <c r="G21" s="77"/>
      <c r="H21" s="74"/>
    </row>
    <row r="22" spans="1:8" ht="15.75">
      <c r="A22" s="31"/>
      <c r="B22" s="46"/>
      <c r="C22" s="13"/>
      <c r="D22" s="130"/>
      <c r="E22" s="15"/>
      <c r="F22" s="554" t="s">
        <v>616</v>
      </c>
      <c r="G22" s="554"/>
      <c r="H22" s="554"/>
    </row>
    <row r="23" spans="1:8" ht="15.75">
      <c r="A23" s="1"/>
      <c r="B23" s="46"/>
      <c r="C23" s="13"/>
      <c r="D23" s="130"/>
      <c r="E23" s="15"/>
      <c r="F23" s="16"/>
      <c r="G23" s="16"/>
      <c r="H23" s="47"/>
    </row>
    <row r="24" spans="1:8" ht="15.75">
      <c r="A24" s="134"/>
      <c r="B24" s="134"/>
      <c r="C24" s="134"/>
      <c r="D24" s="134"/>
      <c r="E24" s="134"/>
      <c r="F24" s="16"/>
      <c r="G24" s="16"/>
      <c r="H24" s="47"/>
    </row>
    <row r="25" spans="6:8" ht="15.75">
      <c r="F25" s="134"/>
      <c r="G25" s="134"/>
      <c r="H25" s="134"/>
    </row>
    <row r="26" spans="2:5" ht="15.75">
      <c r="B26" s="52"/>
      <c r="C26" s="22"/>
      <c r="D26" s="128"/>
      <c r="E26" s="23"/>
    </row>
    <row r="27" spans="2:8" ht="15.75">
      <c r="B27" s="52"/>
      <c r="C27" s="22"/>
      <c r="D27" s="128"/>
      <c r="E27" s="23"/>
      <c r="F27" s="16"/>
      <c r="G27" s="16"/>
      <c r="H27" s="47"/>
    </row>
    <row r="28" spans="2:8" ht="15.75">
      <c r="B28" s="52"/>
      <c r="C28" s="22"/>
      <c r="D28" s="128"/>
      <c r="E28" s="23"/>
      <c r="F28" s="16"/>
      <c r="G28" s="16"/>
      <c r="H28" s="47"/>
    </row>
    <row r="29" spans="2:8" ht="15.75">
      <c r="B29" s="52"/>
      <c r="C29" s="22"/>
      <c r="D29" s="128"/>
      <c r="E29" s="23"/>
      <c r="F29" s="16"/>
      <c r="G29" s="16"/>
      <c r="H29" s="47"/>
    </row>
    <row r="30" spans="2:8" ht="15.75">
      <c r="B30" s="52"/>
      <c r="C30" s="22"/>
      <c r="D30" s="128"/>
      <c r="E30" s="23"/>
      <c r="F30" s="16"/>
      <c r="G30" s="16"/>
      <c r="H30" s="47"/>
    </row>
    <row r="31" spans="2:8" ht="15.75">
      <c r="B31" s="52"/>
      <c r="C31" s="22"/>
      <c r="D31" s="128"/>
      <c r="E31" s="23"/>
      <c r="F31" s="16"/>
      <c r="G31" s="16"/>
      <c r="H31" s="53"/>
    </row>
    <row r="32" spans="2:8" ht="15.75">
      <c r="B32" s="52"/>
      <c r="C32" s="22"/>
      <c r="D32" s="128"/>
      <c r="E32" s="23"/>
      <c r="F32" s="16"/>
      <c r="G32" s="16"/>
      <c r="H32" s="53"/>
    </row>
    <row r="33" spans="6:8" ht="15.75">
      <c r="F33" s="16"/>
      <c r="G33" s="16"/>
      <c r="H33" s="53"/>
    </row>
    <row r="34" spans="3:5" ht="15.75">
      <c r="C34" s="570"/>
      <c r="D34" s="570"/>
      <c r="E34" s="50"/>
    </row>
    <row r="35" spans="3:8" ht="15.75">
      <c r="C35" s="49"/>
      <c r="D35" s="131"/>
      <c r="E35" s="50"/>
      <c r="F35" s="20"/>
      <c r="G35" s="19"/>
      <c r="H35" s="20"/>
    </row>
    <row r="36" spans="3:8" ht="15.75">
      <c r="C36" s="49"/>
      <c r="D36" s="131"/>
      <c r="E36" s="50"/>
      <c r="F36" s="20"/>
      <c r="G36" s="19"/>
      <c r="H36" s="20"/>
    </row>
    <row r="37" spans="3:8" ht="15.75">
      <c r="C37" s="49"/>
      <c r="D37" s="131"/>
      <c r="E37" s="50"/>
      <c r="F37" s="20"/>
      <c r="G37" s="19"/>
      <c r="H37" s="20"/>
    </row>
    <row r="38" spans="3:8" ht="15.75">
      <c r="C38" s="49"/>
      <c r="D38" s="131"/>
      <c r="E38" s="50"/>
      <c r="F38" s="20"/>
      <c r="G38" s="19"/>
      <c r="H38" s="20"/>
    </row>
    <row r="39" spans="3:8" ht="15.75">
      <c r="C39" s="49"/>
      <c r="D39" s="131"/>
      <c r="E39" s="50"/>
      <c r="F39" s="20"/>
      <c r="G39" s="19"/>
      <c r="H39" s="20"/>
    </row>
    <row r="40" spans="6:8" ht="12.75">
      <c r="F40" s="51"/>
      <c r="G40" s="19"/>
      <c r="H40" s="20"/>
    </row>
  </sheetData>
  <sheetProtection/>
  <mergeCells count="11">
    <mergeCell ref="B13:D13"/>
    <mergeCell ref="F13:H13"/>
    <mergeCell ref="F18:H18"/>
    <mergeCell ref="F22:H22"/>
    <mergeCell ref="C34:D34"/>
    <mergeCell ref="A2:H2"/>
    <mergeCell ref="A4:H4"/>
    <mergeCell ref="B11:D11"/>
    <mergeCell ref="F11:H11"/>
    <mergeCell ref="B12:D12"/>
    <mergeCell ref="F12:H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Croming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Baronica</dc:creator>
  <cp:keywords/>
  <dc:description/>
  <cp:lastModifiedBy>Sokolovac</cp:lastModifiedBy>
  <cp:lastPrinted>2018-06-12T07:09:51Z</cp:lastPrinted>
  <dcterms:created xsi:type="dcterms:W3CDTF">1998-01-20T12:33:12Z</dcterms:created>
  <dcterms:modified xsi:type="dcterms:W3CDTF">2018-08-17T12:03:37Z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